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.2014" sheetId="1" r:id="rId1"/>
  </sheets>
  <definedNames>
    <definedName name="_xlnm.Print_Titles" localSheetId="0">'.2014'!$9:$11</definedName>
    <definedName name="_xlnm.Print_Area" localSheetId="0">'.2014'!$A$1:$R$177</definedName>
  </definedNames>
  <calcPr fullCalcOnLoad="1"/>
</workbook>
</file>

<file path=xl/sharedStrings.xml><?xml version="1.0" encoding="utf-8"?>
<sst xmlns="http://schemas.openxmlformats.org/spreadsheetml/2006/main" count="321" uniqueCount="293">
  <si>
    <t>ОТЧЕТ О РЕАЛИЗАЦИИ МЕРОПРИЯТИЙ МУНИЦИПАЛЬНОЙ ПРОГРАММЫ</t>
  </si>
  <si>
    <t>(полное наименование программы)</t>
  </si>
  <si>
    <t>(отчетный период текущего года)</t>
  </si>
  <si>
    <t xml:space="preserve">Объем финансирования </t>
  </si>
  <si>
    <t xml:space="preserve">Бюджет ГО </t>
  </si>
  <si>
    <t xml:space="preserve">Бюджет РБ </t>
  </si>
  <si>
    <t xml:space="preserve">в том числе: </t>
  </si>
  <si>
    <t>(тыс.руб.)</t>
  </si>
  <si>
    <t>Прогнозируемый на реализацию программы в текущем году,-всего</t>
  </si>
  <si>
    <t>Бюджет РФ</t>
  </si>
  <si>
    <t>Внебюджетные источники</t>
  </si>
  <si>
    <t>Ответственный исполнитель (соисполнитель) программы Управление коммунального хозяйства и благоустройства Администрации городского округа город Уфа Республики Башкортостан</t>
  </si>
  <si>
    <t>№ п/п</t>
  </si>
  <si>
    <t xml:space="preserve">ВСЕГО по Программе </t>
  </si>
  <si>
    <t>А)</t>
  </si>
  <si>
    <t>Муниципальная подпрограмма "Благоустройство территорий города Уфы Республики Башкортостан на 2014-2016 годы"</t>
  </si>
  <si>
    <t xml:space="preserve">I. </t>
  </si>
  <si>
    <t>Автомобильные дороги и сооружения на них:</t>
  </si>
  <si>
    <t>Содержание автомобильных дорог и сооружений на них</t>
  </si>
  <si>
    <t>Содержание автодорог Уфа-Аэропорт, Уфа-Дема, подъезд к Уфимскому мелькомбинату</t>
  </si>
  <si>
    <t>Содержание подъезда и внутриквартальных проездов пос. "Цветы Башкирии"</t>
  </si>
  <si>
    <t>1.3.</t>
  </si>
  <si>
    <t>Содержание объектов искусственных сооружений</t>
  </si>
  <si>
    <t xml:space="preserve"> в т.ч. городского транспортного тоннеля по проспекту С. Юлаева</t>
  </si>
  <si>
    <t>Содержание технологического проезда к дамбе в районе пос. "Цветы Башкирии"</t>
  </si>
  <si>
    <t>Содержание сетей ливневой канализации</t>
  </si>
  <si>
    <t>Содержание дорог в пос. Чесноковка</t>
  </si>
  <si>
    <t>Содержание искусственных сооружений железнодорожного вокзала на станции Уфа в Советском районе г. Уфы</t>
  </si>
  <si>
    <t xml:space="preserve">Восстановление изношенных верхних слоев асфальтобетонных покрытий литой эмульсионно-минеральной смесью  </t>
  </si>
  <si>
    <t>Укладка защитных слоев из эмульсионно-минеральной смеси на существующие асфальтобетонные покрытия</t>
  </si>
  <si>
    <t>Нанесение дорожной разметки дорог г.Уфы с применением краски и термопластика</t>
  </si>
  <si>
    <t xml:space="preserve">II. </t>
  </si>
  <si>
    <t>Проектирование, строительство, реконструкция и содержание прочих объектов благоустройства</t>
  </si>
  <si>
    <t>Проектирование</t>
  </si>
  <si>
    <t>Новое строительство</t>
  </si>
  <si>
    <t>Содержание объектов благоустройства</t>
  </si>
  <si>
    <t>Содержание объектов светофорного хозяйства</t>
  </si>
  <si>
    <t xml:space="preserve">Содержание, установка и замена дорожных знаков и пешеходных ограждений по г.Уфа </t>
  </si>
  <si>
    <t>Содержание сетей наружного освещения</t>
  </si>
  <si>
    <t>Содержание объектов зеленого хозяйства г.Уфы</t>
  </si>
  <si>
    <t>Содержание объектов лесного хозяйства г. Уфы, в том числе:</t>
  </si>
  <si>
    <t>Охрана и защита леса</t>
  </si>
  <si>
    <t>Посадка и дополнение лесных культур на территории городских лесов г. Уфы</t>
  </si>
  <si>
    <t>Санитарные рубки, рубки ухода, уборка захламленности, разрубка просек, расчистка просек и границ</t>
  </si>
  <si>
    <t>Мероприятия по охране лесов от пожаров: устройство и подновление минерализованных полос, работа поливомоечной машины</t>
  </si>
  <si>
    <t>Внешнее озеленение территории стеллы "Уфа" на автодороге Уфа-Аэропорт</t>
  </si>
  <si>
    <t>Содержание общественных туалетов г.Уфы</t>
  </si>
  <si>
    <t>Содержание туалетных модулей "Городовой-301"</t>
  </si>
  <si>
    <t xml:space="preserve">Отлов и утилизация безнадзорных животных </t>
  </si>
  <si>
    <t>Засыпка грунтом территории полигона твердых бытовых отходов в районе пос. Черкассы</t>
  </si>
  <si>
    <t xml:space="preserve">Прием и утилизация (захоронение) твердых бытовых отходов на период весенне-осенних санитарных месячников </t>
  </si>
  <si>
    <t>Содержание фонтанов</t>
  </si>
  <si>
    <t xml:space="preserve">Содержание  вольерного хозяйства </t>
  </si>
  <si>
    <t>Содержание Вечного огня в парках Победы и им. И.Якутова</t>
  </si>
  <si>
    <t xml:space="preserve">Содержание ледовых городков на территории г.Уфы </t>
  </si>
  <si>
    <t>Изготовление элементов наружной рекламы</t>
  </si>
  <si>
    <t>Изготовление и монтаж элементов (полотен, баннеров, флагов) праздничного оформления на праздничные конструкции, размещенные на территории городского округа город Уфа Республики Башкортостан</t>
  </si>
  <si>
    <t>Проектные работы по комплексному благоустройству городских территорий, разработка проектов парков, скверов, зон отдыха, объектов благоустройства; разработка паспортов цветовых решений фасадов зданий</t>
  </si>
  <si>
    <t xml:space="preserve">Демонтаж самовольно установленных рекламных конструкций </t>
  </si>
  <si>
    <t>III.</t>
  </si>
  <si>
    <t>Муниципальные задания</t>
  </si>
  <si>
    <t>Муниципальное задание для МБУ Комбинат специализированного обслуживания (МБУ КСО)</t>
  </si>
  <si>
    <t>Муниципальные услуги: "Доставка (транспортировка) трупов граждан в морг" и "Оказание гарантированного перечня услуг населению по погребению умерших"</t>
  </si>
  <si>
    <t>Работы: Содержание городских кладбищ</t>
  </si>
  <si>
    <t>Муниципальное задание для МБУ "По благоустройству и содержанию автопарковочных мест" (МБУ "ПБ и САМ")</t>
  </si>
  <si>
    <t>Муниципальные услуги: "Благоустройство и содержание автопарковочных мест, проезжих частей и специализированных мест автостоянок на территории городского округа город Уфа Республики Башкортостан"</t>
  </si>
  <si>
    <t>Муниципальное задание для муниципальных бюджетных учреждений по благоустройству районов г. Уфы (МБУБ районов г. Уфы)</t>
  </si>
  <si>
    <t>Работы: Содержание закрепленных территорий,</t>
  </si>
  <si>
    <t>в том числе</t>
  </si>
  <si>
    <t>Демский район</t>
  </si>
  <si>
    <t>Калининский район</t>
  </si>
  <si>
    <t>Кировский район</t>
  </si>
  <si>
    <t>Ленинский район</t>
  </si>
  <si>
    <t>Октябрьский район</t>
  </si>
  <si>
    <t>Орджоникидзевский район</t>
  </si>
  <si>
    <t>Советский район</t>
  </si>
  <si>
    <t>Б)</t>
  </si>
  <si>
    <t>Муниципальная подпрограмма "Благоустройство территорий городских лесов города Уфы на 2014-2016 годы"</t>
  </si>
  <si>
    <t>Уменьшение количества сухостойных, аварийных деревьев на территории городских лесов</t>
  </si>
  <si>
    <t>В)</t>
  </si>
  <si>
    <t>Изготовление павильонных модулей контейнерных площадок</t>
  </si>
  <si>
    <t>Приобретение и установка евроконтейнеров объемом 1.1 м³</t>
  </si>
  <si>
    <t>Г)</t>
  </si>
  <si>
    <t>Д)</t>
  </si>
  <si>
    <t>Капитальный ремонт дорог кладбищ</t>
  </si>
  <si>
    <t>Е)</t>
  </si>
  <si>
    <t>Устройство велосипедных дорожек</t>
  </si>
  <si>
    <t>Выделенный за отчетный период,-всего (ПОФ)</t>
  </si>
  <si>
    <t>Освоенный за отчетный период,-всего (КАССА)</t>
  </si>
  <si>
    <t>Содержание подъездов и внутриквартальных проездов жилого массива пос. Чесноковка</t>
  </si>
  <si>
    <t>Предоставление специальной техники с обслуживающим персоналом для уборки и вывоза мусора, крупно-гоборитных отходов с мусорной площадки по ул. Светлая</t>
  </si>
  <si>
    <t>Администрации городского округа город Уфа</t>
  </si>
  <si>
    <t>Начальник отдела хозрасчёта и зкономического анализа</t>
  </si>
  <si>
    <t>Л.Н. Филиппова</t>
  </si>
  <si>
    <t>Сбор случайного мусора в 50-ти метровой полосе городских лесов, прилегающей к автомобильным дорогам (апрель-май), содержание квартал №1, выдела №№14,17 городских лесов производственного участка №1 (апрель-октябрь). Содержание   50-ти метровой полосы, прил</t>
  </si>
  <si>
    <t>Наименование подпрограмм                                   (мероприятия)</t>
  </si>
  <si>
    <t>Исполнитель программы  Управление коммунального хозяйства и благоустройства Администрации городского округа город Уфа Республики Башкортостан</t>
  </si>
  <si>
    <t>Изготовление и установка мемориальной доски Мустафиной Ф.Х. (г.Уфа, ул.Цюрупы, 76)</t>
  </si>
  <si>
    <t>Изготовление и установка мемориальной доски на доме №3 по ул.Дорофеева Зайцеву М.А.</t>
  </si>
  <si>
    <t>Реконструкция наружного освещения автомобильной дороги по Бирскому тракту</t>
  </si>
  <si>
    <t>Реконструкция наружного освещения по проспекту Салавата Юлаева</t>
  </si>
  <si>
    <t>Содержание временной площадки по утилизации древесных отходов г.Уфы в 2014 году</t>
  </si>
  <si>
    <t>Организация специализированной стоянки в Октябрьском р-не севернее зданий №1/1 и №7 по ул. Самаркандская ГО г. Уфа РБ</t>
  </si>
  <si>
    <t>Изготовление и установка памятника воинам-участникам Отечественной войны 1812 г. г.Уфа</t>
  </si>
  <si>
    <t>Строительство фонтана на площади им.В.И.Ленина в Окт.р-не г.Уфы</t>
  </si>
  <si>
    <t>Реконструкция прилегающей территории озера "Солдатское" в парке им.И.Якутова в Советском районе городского округа город Уфа Республики Башкортостан</t>
  </si>
  <si>
    <t>Ремонт автомобильных дорог</t>
  </si>
  <si>
    <t>Ремонт перекрестка улиц Бакалинская-Менделеева в г.Уфа</t>
  </si>
  <si>
    <t>Ремонт перекрестка улиц Айская-Революционная в г.Уфа</t>
  </si>
  <si>
    <t>Ремонт ул. Аксакова на участке улиц от З.Валиди до Тубинской в г.Уфа</t>
  </si>
  <si>
    <t>Ремонт ул. Воровского на участке от улиц З.Валиди до мостового перехода через реку Белая в г.Уфа</t>
  </si>
  <si>
    <t xml:space="preserve"> Ремонт прочих объектов благоустройства</t>
  </si>
  <si>
    <t>Выполнение работ по благоустройству и ремонту тротуара по ул.Ленина от ул.Пушкина до Б.Ибрагимова в г.Уфа</t>
  </si>
  <si>
    <t>Ремонт сквера по ул.Пушкина в г.Уфа</t>
  </si>
  <si>
    <t>Выполнение работ по ремонту сада Салавата Юлаева в г.Уфа</t>
  </si>
  <si>
    <t>Капитальный ремонт зон отдыха, в том числе объектов зеленого хозяйства</t>
  </si>
  <si>
    <t>Изготовление и установка памятника А.Ф.Лутфуллину в г.Уфе</t>
  </si>
  <si>
    <t xml:space="preserve">Начальник Управления коммунального хозяйства и благоустройства </t>
  </si>
  <si>
    <t>В.В.Чернов</t>
  </si>
  <si>
    <t>Ремонт местного проезда от ул. Орджоникидзе до дома №7/1а по ул. С. Вострецова в г.Уфе</t>
  </si>
  <si>
    <t>Ремонт ул.З.Валиди от ул.К.Маркса до ул.Гафури и прилегающих территорий в г.Уфе</t>
  </si>
  <si>
    <t>Выполнение работ по ремонту перекрестка бульвар Ибрагимова - ул. Цюрупы в Советском районе городского округа город Уфа Республики Башкортостан</t>
  </si>
  <si>
    <t>Выполнение работ перекрестка ул.Жукова - Бикбая в г.Уфа</t>
  </si>
  <si>
    <t>Ремонт автомобильной дороги "Уфа-Шакша" (барьерное ограждение)</t>
  </si>
  <si>
    <t>Прочие</t>
  </si>
  <si>
    <t xml:space="preserve">Изготовление и установка памятника  участникам ликвидации последствий  рад-х  аварий, катастроф, испытаний ядерного оружия, г.Уфа </t>
  </si>
  <si>
    <t>Приют для содержания животных (собак и кошек) в Орджоникидзевском районе г.Уфы</t>
  </si>
  <si>
    <t>Изготовление барельефа М.Г.Искужина на фасаде здания МОУ Башкирский лицей №136 им. М.Г. Искужина (г.Уфа)</t>
  </si>
  <si>
    <t>Изготовление и установка информационных табличек на объектах культурного наследия на территории городского округа город Уфа Республики Башкортостан</t>
  </si>
  <si>
    <t>Изготовление и установка закладного камня с табличкой у памятника В.В.Маяковскому в сквере им. В.В. Маяковского в Кировском районе</t>
  </si>
  <si>
    <t>Строительство фонтана на площади им. В.И.Ленина в Октябрьском районе г.Уфы</t>
  </si>
  <si>
    <t>Выполнение работ по объекту: "Строительство водопровода к озеру "Кашкадан" в Октябрьском районе городского округа город Уфа Республики Башкортостан</t>
  </si>
  <si>
    <t>Покраска танка Т-55, расположенного в Парке Победы в Орджоникидзевском районе городского округа город Уфа Республики Башкортостан</t>
  </si>
  <si>
    <t xml:space="preserve">Мероприятия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 </t>
  </si>
  <si>
    <t xml:space="preserve">Установка и содержание био-туалетов  и контейнеров при проведении общегородских праздничных мероприятий по г.Уфа </t>
  </si>
  <si>
    <t>Ремонт сквера по ул.М.Гафури в г.Уфа</t>
  </si>
  <si>
    <t>Ремонт сквера от ул.З.Валиди до ул. Пушкина в г.Уфа</t>
  </si>
  <si>
    <t>Ремонт прилегающей территории к зданию по адресу: ул.З.Валиди, 47 в г.Уфе</t>
  </si>
  <si>
    <t>4.7</t>
  </si>
  <si>
    <t xml:space="preserve">Выполнение работ по пересадке крупномерных деревьев в городе Уфа </t>
  </si>
  <si>
    <t>4.8</t>
  </si>
  <si>
    <t>Выполнение работ по ремонту остановочных навесов</t>
  </si>
  <si>
    <t>4.9</t>
  </si>
  <si>
    <t>Ремонт прилегающей территории по ул.Менделеева, на участке от ООТ "Республиканский выставочный комплекс" до пересечения с ул.С.Агиша в г.Уфе</t>
  </si>
  <si>
    <t>4.10</t>
  </si>
  <si>
    <t>Ремонт аллеи по ул. Первомайской, на участке от ул. Комарова до ул. Ульяновых в г.уфе</t>
  </si>
  <si>
    <t>4.11</t>
  </si>
  <si>
    <t>Ремонт внутриквартальных дорог кладбища "Южное" в г.Уфе</t>
  </si>
  <si>
    <t>4.12</t>
  </si>
  <si>
    <t>Ремонт внутриквартальных дорог кладбища "Северное" в г.Уфе</t>
  </si>
  <si>
    <t>4.13</t>
  </si>
  <si>
    <t>Ремонт территории, прилегающей к ул. Кирова, на участке от ул. М.Карима до ул. Цюрупы</t>
  </si>
  <si>
    <t>4.14</t>
  </si>
  <si>
    <t>Выполнение работ по ремонту сквера им.50-летия Победы в г.Уфе</t>
  </si>
  <si>
    <t>4.15</t>
  </si>
  <si>
    <t>Выполнение работ по ремонту судовой сигнализации и линий электроснабжения огней судового хода на автодорожном мосту через реку Белая в створе ул. Воровского и проспекта Салавата Юлаева</t>
  </si>
  <si>
    <t>4.16</t>
  </si>
  <si>
    <t>Ремонт прилегающей территории к зданию по ул. Революционной,111 в Советском районе городского округа город Уфа Республики Башкортостан</t>
  </si>
  <si>
    <t>4.17</t>
  </si>
  <si>
    <t>Выполнение работ по ремонту аллеи по проспекту Октября на участке от Южного проезда до Северного проезда городского округа город Уфа Республики Башкортостан</t>
  </si>
  <si>
    <t>4.18</t>
  </si>
  <si>
    <t>Выполнение работ по ремонту площади Ленина и прилегающей территории в Октябрьском и Орджоникидзевском районах городского округа город Уфа Республики Башкортостан</t>
  </si>
  <si>
    <t>4.19</t>
  </si>
  <si>
    <t>Выполнение работ по ремонту и благоустройству территории, прилегающей к проспекту Салавата Юлаева в Кировском районе  городского округа город Уфа Республики Башкортостан</t>
  </si>
  <si>
    <t>Выполнение работ по ремонту и благоустройству территории, прилегающей к проспекту Салавата Юлаева в Октябрьском районе  городского округа город Уфа Республики Башкортостан</t>
  </si>
  <si>
    <t>4.21</t>
  </si>
  <si>
    <t>Выполнение работ по ремонту и благоустройству территории, прилегающей к проспекту Салавата Юлаева в Советском районе  городского округа город Уфа Республики Башкортостан</t>
  </si>
  <si>
    <t>4.22</t>
  </si>
  <si>
    <t>Выполнение работ по ремонту прилегающей территории к Дворцу Молодежи, расположенного по адресу: ул. 50 лет Октября, 21 в Советском районе  городского округа город Уфа Республики Башкортостан</t>
  </si>
  <si>
    <t>4.23</t>
  </si>
  <si>
    <t>Выполнение работ по ремонту тротуара в парке культуры и отдыха "Кашкадан" в Октябрьском районе городского округа город Уфа Республики Башкортостан</t>
  </si>
  <si>
    <t>4.24</t>
  </si>
  <si>
    <t>Выполнение работ по ремонту велосипедной дорожки по Проспекту Октября от Городского дворца культуры до Дежневского путепровода в Орджоникидзевском районе городского округа город Уфа Республики Башкортостан</t>
  </si>
  <si>
    <t>4.25</t>
  </si>
  <si>
    <t>Выполнение работ по ремонту прилегающей территории к гостинице "Агидель" в Кировском районе городского округа город Уфа Республики Башкортостан</t>
  </si>
  <si>
    <t>4.26</t>
  </si>
  <si>
    <t>Выполнение работ по ремонту прилегающей территории к Башкирской Государственной Филармонии, находящейся по адресу: г.Уфа, ул. Гоголя, д.58 в Ленинском районе городского округа город Уфа Республики Башкортостан</t>
  </si>
  <si>
    <t>4.27</t>
  </si>
  <si>
    <t>Ремонт местного проезда и прилегающей территории от ул. Ленина до ул. Крупской между домами №44/4 и №50</t>
  </si>
  <si>
    <t>4.28</t>
  </si>
  <si>
    <t xml:space="preserve">Ремонт территории, прилегающей к ул. Октябрьской Революции, на участке от ул. Ленина до ул.Цюрупы </t>
  </si>
  <si>
    <t>4.29</t>
  </si>
  <si>
    <t>Ремонт территории, прилегающей к ул. Космонавтов на участке от ул. Комарова до ул. Пинского в г.уфе</t>
  </si>
  <si>
    <t>4.30</t>
  </si>
  <si>
    <t>Ремонт тротуаров Ленинского района г.Уфы</t>
  </si>
  <si>
    <t>4.31</t>
  </si>
  <si>
    <t>Ремонт тротуара по ул. Кольцевая в Орджоникидзевском районе г.Уфы</t>
  </si>
  <si>
    <t>4.32</t>
  </si>
  <si>
    <t>Ремонт тротуара по ул. Ст.Халтурина от ул. Р.Зорге до пр. Октября (обе стороны) в Советском районе г.Уфы</t>
  </si>
  <si>
    <t>4.33</t>
  </si>
  <si>
    <t>Ремонт тротуаров Октябрьского района г.Уфы</t>
  </si>
  <si>
    <t>4.34</t>
  </si>
  <si>
    <t>Ремонт тротуаров Калининского района г.Уфы</t>
  </si>
  <si>
    <t>4.35</t>
  </si>
  <si>
    <t>Ремонт тротуаров Кировского района г.Уфы</t>
  </si>
  <si>
    <t>4.36</t>
  </si>
  <si>
    <t>Ремонт тротуаров Демского района г.Уфы</t>
  </si>
  <si>
    <t>4.37</t>
  </si>
  <si>
    <t>Выполнение работ по ремонту подъездной дороги и перекрестков в Калининском районе г.Уфы</t>
  </si>
  <si>
    <t>4.38</t>
  </si>
  <si>
    <t xml:space="preserve">Выполнение работ по ремонту проезда от ул. Трамвайная до ул. Седого в г.Уфа </t>
  </si>
  <si>
    <t>4.39</t>
  </si>
  <si>
    <t xml:space="preserve">Капитальный ремонт наружного освещения </t>
  </si>
  <si>
    <t>4.40</t>
  </si>
  <si>
    <t>4.41</t>
  </si>
  <si>
    <t>Ремонт территории прилегающей к ГУП "Конгресс-Холл" в г. Уфа</t>
  </si>
  <si>
    <t>4.42</t>
  </si>
  <si>
    <t>Выполнение проектно-изыскательных работ по созданию велоинфраструктуры городского округа город Уфа Республики Башкортостан</t>
  </si>
  <si>
    <t>4.43</t>
  </si>
  <si>
    <t>4.44</t>
  </si>
  <si>
    <t>4.45</t>
  </si>
  <si>
    <t>Ремонт ул. Пархоменко в районе жилого дома №185 (засыпка оврага, ремонт подъездных путей и ливневой канализации)</t>
  </si>
  <si>
    <t>Муниципальное задание для МБУ "Служба заказчика и технического надзора по благоустройству г.Уфы" (МБУ "СЗ и ТНБ")</t>
  </si>
  <si>
    <t>Работы: Технический надзор за ведением работ по капитальному ремонту и содержанию объектов внешнего благоустройства</t>
  </si>
  <si>
    <t>Приобретение специализированных автомобилей мусоровозов, обеспечивающих вывоз евроконтейнеров объёмом 1.1 куб. м</t>
  </si>
  <si>
    <t>Строительство фонтана в сквере "Театральный" с благоустройством прилегающей территории в Кировском районе</t>
  </si>
  <si>
    <t>Ремонт объектов зеленого хозяйства</t>
  </si>
  <si>
    <t>1.1</t>
  </si>
  <si>
    <t>1.2</t>
  </si>
  <si>
    <t>1.4</t>
  </si>
  <si>
    <t>1.5</t>
  </si>
  <si>
    <t>1.6</t>
  </si>
  <si>
    <t>1.7</t>
  </si>
  <si>
    <t>1.8</t>
  </si>
  <si>
    <t>1.9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</si>
  <si>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</si>
  <si>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</si>
  <si>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</si>
  <si>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</si>
  <si>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</si>
  <si>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</si>
  <si>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</si>
  <si>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</si>
  <si>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</si>
  <si>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</si>
  <si>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</si>
  <si>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</si>
  <si>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1.3</t>
  </si>
  <si>
    <t>3.1</t>
  </si>
  <si>
    <t>3.2</t>
  </si>
  <si>
    <t>3.3</t>
  </si>
  <si>
    <t>3.4</t>
  </si>
  <si>
    <t>3.5</t>
  </si>
  <si>
    <t>3.5.1</t>
  </si>
  <si>
    <t>3.5.2</t>
  </si>
  <si>
    <t>3.5.3</t>
  </si>
  <si>
    <t>3.5.4</t>
  </si>
  <si>
    <t>3.5.5</t>
  </si>
  <si>
    <t>3.5.6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</si>
  <si>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</si>
  <si>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</si>
  <si>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</si>
  <si>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</si>
  <si>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</si>
  <si>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</si>
  <si>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</si>
  <si>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</si>
  <si>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</si>
  <si>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</si>
  <si>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</si>
  <si>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</si>
  <si>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</si>
  <si>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</si>
  <si>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</si>
  <si>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</si>
  <si>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</si>
  <si>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3.24</t>
  </si>
  <si>
    <t>3.25</t>
  </si>
  <si>
    <t>3.26</t>
  </si>
  <si>
    <t>4.1</t>
  </si>
  <si>
    <t>4.2</t>
  </si>
  <si>
    <t>4.3</t>
  </si>
  <si>
    <t>4.4</t>
  </si>
  <si>
    <t>4.5</t>
  </si>
  <si>
    <t>4.6</t>
  </si>
  <si>
    <t>4.20</t>
  </si>
  <si>
    <t>Строительство фонтана в сквере "Театральный" с благоустройством прилегающей территории в Кировском районе г.Уфы</t>
  </si>
  <si>
    <t>4.46</t>
  </si>
  <si>
    <t>Капитальный ремонт котельной и 2 этажа производственной базы по адресу: г.Уфа, ул. Демская, 2</t>
  </si>
  <si>
    <t>"Благоустройство городского округа город Уфа Республики Башкортостан на 2014-2016 годы"
срок исполнения мероприятий 2014-2016 гг.</t>
  </si>
  <si>
    <t>Муниципальная подпрограмма "Обновление контейнерного парка и спецтехники в городском округе город Уфа Республики Башкортостан" на 2014-2016 годы</t>
  </si>
  <si>
    <t>Муниципальная подпрограмма "Модернизация систем наружного освещения городского округа город Уфа Республики Башкортостан на 2014-2015 годы"</t>
  </si>
  <si>
    <t>Муниципальная подпрограмма "Благоустройство муниципальных кладбищ в городском округе город Уфа Республики Башкортостан на 2014-2016 годы"</t>
  </si>
  <si>
    <t>Муниципальная подпрограмма "Развитие велоинфраструктуры в городском округе город Уфа Республики Башкортостан на 2014-2016 годы"</t>
  </si>
  <si>
    <t>за 2014 год</t>
  </si>
  <si>
    <t>Результат реализации 
мероприятий программы (подпрограммы)
(в натуральном и   
стоимостном     
выражениях)</t>
  </si>
  <si>
    <t>4.47</t>
  </si>
  <si>
    <t>3.23</t>
  </si>
  <si>
    <t>Осуществление транспортных услуг по перевозке крупногабаритных (Тяжеловесных) грузов</t>
  </si>
  <si>
    <t>Выполнение работ по вывозу КГО (крупно-габаритных отходов) с мусорной площадки, расположенной по ул. Светлая пос. Чесноковка Кировского района г. Уфы</t>
  </si>
  <si>
    <t>Содержание туалетных модулей "Городовой 302 СИ" на 2014 год</t>
  </si>
  <si>
    <t>Изготовление и установка памятника М.Кариму</t>
  </si>
  <si>
    <t>Создание комплексной программы поэтапного развития транспортной системы города Уфы, разработанной на основе информационных систем поддержки принятия решений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</si>
</sst>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</numFmts>
  <fonts count="25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4" fontId="3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24" borderId="10" xfId="0" applyFont="1" applyFill="1" applyBorder="1" applyAlignment="1">
      <alignment horizontal="left" wrapText="1"/>
    </xf>
    <xf numFmtId="4" fontId="3" fillId="24" borderId="10" xfId="0" applyNumberFormat="1" applyFont="1" applyFill="1" applyBorder="1" applyAlignment="1">
      <alignment horizontal="right" wrapText="1"/>
    </xf>
    <xf numFmtId="4" fontId="3" fillId="24" borderId="10" xfId="0" applyNumberFormat="1" applyFont="1" applyFill="1" applyBorder="1" applyAlignment="1">
      <alignment horizontal="right"/>
    </xf>
    <xf numFmtId="0" fontId="6" fillId="24" borderId="10" xfId="0" applyFont="1" applyFill="1" applyBorder="1" applyAlignment="1">
      <alignment horizontal="left" vertical="center" wrapText="1"/>
    </xf>
    <xf numFmtId="2" fontId="6" fillId="24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wrapText="1"/>
    </xf>
    <xf numFmtId="4" fontId="3" fillId="24" borderId="10" xfId="0" applyNumberFormat="1" applyFont="1" applyFill="1" applyBorder="1" applyAlignment="1">
      <alignment horizontal="right" wrapText="1"/>
    </xf>
    <xf numFmtId="4" fontId="3" fillId="24" borderId="10" xfId="0" applyNumberFormat="1" applyFont="1" applyFill="1" applyBorder="1" applyAlignment="1">
      <alignment horizontal="right"/>
    </xf>
    <xf numFmtId="2" fontId="3" fillId="24" borderId="10" xfId="0" applyNumberFormat="1" applyFont="1" applyFill="1" applyBorder="1" applyAlignment="1">
      <alignment horizontal="right" wrapText="1"/>
    </xf>
    <xf numFmtId="0" fontId="3" fillId="24" borderId="10" xfId="0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" fontId="3" fillId="24" borderId="10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45"/>
  <sheetViews>
    <sheetView tabSelected="1" zoomScaleSheetLayoutView="10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12" sqref="F12"/>
    </sheetView>
  </sheetViews>
  <sheetFormatPr defaultColWidth="9.140625" defaultRowHeight="15"/>
  <cols>
    <col min="1" max="1" width="4.57421875" style="2" customWidth="1"/>
    <col min="2" max="2" width="47.421875" style="16" customWidth="1"/>
    <col min="3" max="3" width="10.7109375" style="2" customWidth="1"/>
    <col min="4" max="4" width="6.28125" style="2" customWidth="1"/>
    <col min="5" max="5" width="8.57421875" style="2" customWidth="1"/>
    <col min="6" max="6" width="10.28125" style="2" customWidth="1"/>
    <col min="7" max="7" width="9.140625" style="2" customWidth="1"/>
    <col min="8" max="8" width="10.8515625" style="2" customWidth="1"/>
    <col min="9" max="9" width="7.28125" style="2" customWidth="1"/>
    <col min="10" max="10" width="9.8515625" style="2" customWidth="1"/>
    <col min="11" max="11" width="11.421875" style="2" customWidth="1"/>
    <col min="12" max="12" width="8.421875" style="2" customWidth="1"/>
    <col min="13" max="13" width="10.00390625" style="2" customWidth="1"/>
    <col min="14" max="14" width="6.7109375" style="2" customWidth="1"/>
    <col min="15" max="15" width="7.8515625" style="2" customWidth="1"/>
    <col min="16" max="16" width="9.8515625" style="2" customWidth="1"/>
    <col min="17" max="17" width="9.57421875" style="2" customWidth="1"/>
    <col min="18" max="18" width="14.421875" style="2" customWidth="1"/>
    <col min="19" max="16384" width="9.140625" style="2" customWidth="1"/>
  </cols>
  <sheetData>
    <row r="1" spans="1:18" s="1" customFormat="1" ht="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1" customFormat="1" ht="37.5" customHeight="1">
      <c r="A2" s="46" t="s">
        <v>279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s="1" customFormat="1" ht="18" hidden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9"/>
      <c r="L3" s="48"/>
      <c r="M3" s="48"/>
      <c r="N3" s="48"/>
      <c r="O3" s="48"/>
      <c r="P3" s="48"/>
      <c r="Q3" s="48"/>
      <c r="R3" s="10"/>
    </row>
    <row r="4" spans="1:18" s="1" customFormat="1" ht="15.75" customHeight="1">
      <c r="A4" s="47" t="s">
        <v>284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s="1" customFormat="1" ht="8.25" customHeight="1" hidden="1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9"/>
      <c r="L5" s="48"/>
      <c r="M5" s="48"/>
      <c r="N5" s="48"/>
      <c r="O5" s="48"/>
      <c r="P5" s="48"/>
      <c r="Q5" s="48"/>
      <c r="R5" s="10"/>
    </row>
    <row r="6" spans="1:18" s="1" customFormat="1" ht="15">
      <c r="A6" s="11" t="s">
        <v>11</v>
      </c>
      <c r="B6" s="13"/>
      <c r="C6" s="1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15">
      <c r="A7" s="11" t="s">
        <v>96</v>
      </c>
      <c r="B7" s="13"/>
      <c r="C7" s="1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2">
      <c r="A8" s="4"/>
      <c r="B8" s="14"/>
      <c r="C8" s="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41" t="s">
        <v>7</v>
      </c>
      <c r="Q8" s="41"/>
      <c r="R8" s="8"/>
    </row>
    <row r="9" spans="1:22" ht="24" customHeight="1">
      <c r="A9" s="42" t="s">
        <v>12</v>
      </c>
      <c r="B9" s="43" t="s">
        <v>95</v>
      </c>
      <c r="C9" s="42" t="s">
        <v>3</v>
      </c>
      <c r="D9" s="42"/>
      <c r="E9" s="42"/>
      <c r="F9" s="42"/>
      <c r="G9" s="42"/>
      <c r="H9" s="42"/>
      <c r="I9" s="42"/>
      <c r="J9" s="42"/>
      <c r="K9" s="44"/>
      <c r="L9" s="42"/>
      <c r="M9" s="42"/>
      <c r="N9" s="42"/>
      <c r="O9" s="42"/>
      <c r="P9" s="42"/>
      <c r="Q9" s="42"/>
      <c r="R9" s="44" t="s">
        <v>285</v>
      </c>
      <c r="S9" s="4"/>
      <c r="T9" s="4"/>
      <c r="U9" s="4"/>
      <c r="V9" s="4"/>
    </row>
    <row r="10" spans="1:22" ht="18" customHeight="1">
      <c r="A10" s="42"/>
      <c r="B10" s="43"/>
      <c r="C10" s="42" t="s">
        <v>8</v>
      </c>
      <c r="D10" s="44" t="s">
        <v>6</v>
      </c>
      <c r="E10" s="44"/>
      <c r="F10" s="44"/>
      <c r="G10" s="44"/>
      <c r="H10" s="44" t="s">
        <v>87</v>
      </c>
      <c r="I10" s="44" t="s">
        <v>6</v>
      </c>
      <c r="J10" s="44"/>
      <c r="K10" s="44"/>
      <c r="L10" s="44"/>
      <c r="M10" s="44" t="s">
        <v>88</v>
      </c>
      <c r="N10" s="44" t="s">
        <v>6</v>
      </c>
      <c r="O10" s="44"/>
      <c r="P10" s="44"/>
      <c r="Q10" s="44"/>
      <c r="R10" s="44"/>
      <c r="S10" s="4"/>
      <c r="T10" s="4"/>
      <c r="U10" s="4"/>
      <c r="V10" s="4"/>
    </row>
    <row r="11" spans="1:22" ht="111" customHeight="1">
      <c r="A11" s="42"/>
      <c r="B11" s="43"/>
      <c r="C11" s="42"/>
      <c r="D11" s="5" t="s">
        <v>9</v>
      </c>
      <c r="E11" s="5" t="s">
        <v>5</v>
      </c>
      <c r="F11" s="5" t="s">
        <v>4</v>
      </c>
      <c r="G11" s="5" t="s">
        <v>10</v>
      </c>
      <c r="H11" s="44"/>
      <c r="I11" s="5" t="s">
        <v>9</v>
      </c>
      <c r="J11" s="5" t="s">
        <v>5</v>
      </c>
      <c r="K11" s="5" t="s">
        <v>4</v>
      </c>
      <c r="L11" s="5" t="s">
        <v>10</v>
      </c>
      <c r="M11" s="44"/>
      <c r="N11" s="5" t="s">
        <v>9</v>
      </c>
      <c r="O11" s="5" t="s">
        <v>5</v>
      </c>
      <c r="P11" s="5" t="s">
        <v>4</v>
      </c>
      <c r="Q11" s="5" t="s">
        <v>10</v>
      </c>
      <c r="R11" s="44"/>
      <c r="S11" s="4"/>
      <c r="T11" s="4"/>
      <c r="U11" s="4"/>
      <c r="V11" s="4"/>
    </row>
    <row r="12" spans="1:39" ht="12">
      <c r="A12" s="7"/>
      <c r="B12" s="15" t="s">
        <v>13</v>
      </c>
      <c r="C12" s="17">
        <f aca="true" t="shared" si="0" ref="C12:R12">C13+C158+C160+C164+C168+C170</f>
        <v>2416591.8701899997</v>
      </c>
      <c r="D12" s="17">
        <f t="shared" si="0"/>
        <v>0</v>
      </c>
      <c r="E12" s="30">
        <f t="shared" si="0"/>
        <v>20000</v>
      </c>
      <c r="F12" s="17">
        <f t="shared" si="0"/>
        <v>2183830.79019</v>
      </c>
      <c r="G12" s="17">
        <f t="shared" si="0"/>
        <v>213974.9</v>
      </c>
      <c r="H12" s="17">
        <f t="shared" si="0"/>
        <v>2337005.498839999</v>
      </c>
      <c r="I12" s="17">
        <f t="shared" si="0"/>
        <v>0</v>
      </c>
      <c r="J12" s="17">
        <f t="shared" si="0"/>
        <v>20000</v>
      </c>
      <c r="K12" s="17">
        <f t="shared" si="0"/>
        <v>2139632.6588399997</v>
      </c>
      <c r="L12" s="17">
        <f t="shared" si="0"/>
        <v>193350.94</v>
      </c>
      <c r="M12" s="17">
        <f t="shared" si="0"/>
        <v>2273255.0188399996</v>
      </c>
      <c r="N12" s="17">
        <f t="shared" si="0"/>
        <v>0</v>
      </c>
      <c r="O12" s="17">
        <f t="shared" si="0"/>
        <v>20000</v>
      </c>
      <c r="P12" s="17">
        <f t="shared" si="0"/>
        <v>2092066.43884</v>
      </c>
      <c r="Q12" s="17">
        <f t="shared" si="0"/>
        <v>196948.52</v>
      </c>
      <c r="R12" s="17">
        <f t="shared" si="0"/>
        <v>3097326.4641799997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51.75" customHeight="1">
      <c r="A13" s="7" t="s">
        <v>14</v>
      </c>
      <c r="B13" s="15" t="s">
        <v>15</v>
      </c>
      <c r="C13" s="17">
        <f aca="true" t="shared" si="1" ref="C13:R13">C14+C39+C140</f>
        <v>2360247.6564499997</v>
      </c>
      <c r="D13" s="17">
        <f t="shared" si="1"/>
        <v>0</v>
      </c>
      <c r="E13" s="17">
        <f t="shared" si="1"/>
        <v>0</v>
      </c>
      <c r="F13" s="17">
        <f t="shared" si="1"/>
        <v>2161371.07645</v>
      </c>
      <c r="G13" s="17">
        <f t="shared" si="1"/>
        <v>200090.4</v>
      </c>
      <c r="H13" s="17">
        <f t="shared" si="1"/>
        <v>2289544.2418599995</v>
      </c>
      <c r="I13" s="17">
        <f t="shared" si="1"/>
        <v>0</v>
      </c>
      <c r="J13" s="17">
        <f t="shared" si="1"/>
        <v>0</v>
      </c>
      <c r="K13" s="17">
        <f t="shared" si="1"/>
        <v>2117909.24186</v>
      </c>
      <c r="L13" s="17">
        <f t="shared" si="1"/>
        <v>187613.1</v>
      </c>
      <c r="M13" s="17">
        <f t="shared" si="1"/>
        <v>2225793.76186</v>
      </c>
      <c r="N13" s="17">
        <f t="shared" si="1"/>
        <v>0</v>
      </c>
      <c r="O13" s="17">
        <f t="shared" si="1"/>
        <v>0</v>
      </c>
      <c r="P13" s="17">
        <f t="shared" si="1"/>
        <v>2070343.02186</v>
      </c>
      <c r="Q13" s="17">
        <f t="shared" si="1"/>
        <v>191210.68</v>
      </c>
      <c r="R13" s="17">
        <f t="shared" si="1"/>
        <v>3052317.04433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12">
      <c r="A14" s="7" t="s">
        <v>16</v>
      </c>
      <c r="B14" s="15" t="s">
        <v>17</v>
      </c>
      <c r="C14" s="17">
        <f>C15+C28</f>
        <v>234842.25352</v>
      </c>
      <c r="D14" s="17"/>
      <c r="E14" s="17"/>
      <c r="F14" s="17">
        <f>F15+F28</f>
        <v>234842.25352</v>
      </c>
      <c r="G14" s="17"/>
      <c r="H14" s="17">
        <f>H15+H28</f>
        <v>224865.88799999998</v>
      </c>
      <c r="I14" s="17"/>
      <c r="J14" s="17"/>
      <c r="K14" s="17">
        <f>K15+K28</f>
        <v>224865.88799999998</v>
      </c>
      <c r="L14" s="17"/>
      <c r="M14" s="17">
        <f>M15+M28</f>
        <v>224865.88799999998</v>
      </c>
      <c r="N14" s="17"/>
      <c r="O14" s="17"/>
      <c r="P14" s="17">
        <f>P15+P28</f>
        <v>224865.88799999998</v>
      </c>
      <c r="Q14" s="17">
        <f>Q15+Q28</f>
        <v>0</v>
      </c>
      <c r="R14" s="17">
        <f>R15+R28</f>
        <v>298148.66778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2">
      <c r="A15" s="7">
        <v>1</v>
      </c>
      <c r="B15" s="15" t="s">
        <v>18</v>
      </c>
      <c r="C15" s="19">
        <f>SUM(C16:C27)</f>
        <v>200506.7449</v>
      </c>
      <c r="D15" s="17"/>
      <c r="E15" s="17"/>
      <c r="F15" s="19">
        <f>SUM(F16:F27)</f>
        <v>200506.7449</v>
      </c>
      <c r="G15" s="17"/>
      <c r="H15" s="19">
        <f>SUM(H16:H27)</f>
        <v>200506.52975</v>
      </c>
      <c r="I15" s="17"/>
      <c r="J15" s="17"/>
      <c r="K15" s="19">
        <f>SUM(K16:K27)</f>
        <v>200506.52975</v>
      </c>
      <c r="L15" s="17"/>
      <c r="M15" s="19">
        <f>SUM(M16:M27)</f>
        <v>200506.52975</v>
      </c>
      <c r="N15" s="17"/>
      <c r="O15" s="17"/>
      <c r="P15" s="19">
        <f>SUM(P16:P27)</f>
        <v>200506.52975</v>
      </c>
      <c r="Q15" s="17">
        <f>SUM(Q16:Q27)-Q20</f>
        <v>0</v>
      </c>
      <c r="R15" s="19">
        <f>SUM(R16:R27)</f>
        <v>250447.70862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24">
      <c r="A16" s="18" t="s">
        <v>217</v>
      </c>
      <c r="B16" s="29" t="s">
        <v>19</v>
      </c>
      <c r="C16" s="30">
        <v>35454.40592</v>
      </c>
      <c r="D16" s="30"/>
      <c r="E16" s="30"/>
      <c r="F16" s="30">
        <v>35454.40592</v>
      </c>
      <c r="G16" s="30"/>
      <c r="H16" s="30">
        <v>35454.40592</v>
      </c>
      <c r="I16" s="30"/>
      <c r="J16" s="30"/>
      <c r="K16" s="30">
        <v>35454.40592</v>
      </c>
      <c r="L16" s="30"/>
      <c r="M16" s="30">
        <v>35454.40592</v>
      </c>
      <c r="N16" s="30"/>
      <c r="O16" s="31"/>
      <c r="P16" s="30">
        <v>35454.40592</v>
      </c>
      <c r="Q16" s="31">
        <v>0</v>
      </c>
      <c r="R16" s="30">
        <v>61500.81529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24">
      <c r="A17" s="18" t="s">
        <v>218</v>
      </c>
      <c r="B17" s="29" t="s">
        <v>20</v>
      </c>
      <c r="C17" s="30">
        <v>1201.33084</v>
      </c>
      <c r="D17" s="30"/>
      <c r="E17" s="30"/>
      <c r="F17" s="30">
        <v>1201.33084</v>
      </c>
      <c r="G17" s="30"/>
      <c r="H17" s="30">
        <v>1201.33084</v>
      </c>
      <c r="I17" s="30"/>
      <c r="J17" s="30"/>
      <c r="K17" s="30">
        <v>1201.33084</v>
      </c>
      <c r="L17" s="30"/>
      <c r="M17" s="30">
        <v>1201.33084</v>
      </c>
      <c r="N17" s="30"/>
      <c r="O17" s="31"/>
      <c r="P17" s="30">
        <v>1201.33084</v>
      </c>
      <c r="Q17" s="31">
        <v>0</v>
      </c>
      <c r="R17" s="30">
        <v>1201.33084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24">
      <c r="A18" s="18" t="s">
        <v>21</v>
      </c>
      <c r="B18" s="29" t="s">
        <v>89</v>
      </c>
      <c r="C18" s="30">
        <v>388.37</v>
      </c>
      <c r="D18" s="30"/>
      <c r="E18" s="30"/>
      <c r="F18" s="30">
        <v>388.37</v>
      </c>
      <c r="G18" s="30"/>
      <c r="H18" s="31">
        <v>388.21464</v>
      </c>
      <c r="I18" s="30"/>
      <c r="J18" s="30"/>
      <c r="K18" s="31">
        <v>388.21464</v>
      </c>
      <c r="L18" s="30"/>
      <c r="M18" s="31">
        <v>388.21464</v>
      </c>
      <c r="N18" s="30"/>
      <c r="O18" s="31"/>
      <c r="P18" s="31">
        <v>388.21464</v>
      </c>
      <c r="Q18" s="31">
        <v>0</v>
      </c>
      <c r="R18" s="30">
        <v>388.37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2">
      <c r="A19" s="18" t="s">
        <v>219</v>
      </c>
      <c r="B19" s="29" t="s">
        <v>22</v>
      </c>
      <c r="C19" s="30">
        <v>31201.8056</v>
      </c>
      <c r="D19" s="30"/>
      <c r="E19" s="30"/>
      <c r="F19" s="30">
        <v>31201.8056</v>
      </c>
      <c r="G19" s="30"/>
      <c r="H19" s="30">
        <v>31201.8056</v>
      </c>
      <c r="I19" s="30"/>
      <c r="J19" s="30"/>
      <c r="K19" s="30">
        <v>31201.8056</v>
      </c>
      <c r="L19" s="30"/>
      <c r="M19" s="30">
        <v>31201.8056</v>
      </c>
      <c r="N19" s="30"/>
      <c r="O19" s="31"/>
      <c r="P19" s="30">
        <v>31201.8056</v>
      </c>
      <c r="Q19" s="31">
        <v>0</v>
      </c>
      <c r="R19" s="30">
        <v>35907.07104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24">
      <c r="A20" s="20"/>
      <c r="B20" s="29" t="s">
        <v>23</v>
      </c>
      <c r="C20" s="30">
        <v>4095.27686</v>
      </c>
      <c r="D20" s="30"/>
      <c r="E20" s="30"/>
      <c r="F20" s="30">
        <v>4095.27686</v>
      </c>
      <c r="G20" s="30"/>
      <c r="H20" s="30">
        <v>4095.27686</v>
      </c>
      <c r="I20" s="30"/>
      <c r="J20" s="30"/>
      <c r="K20" s="30">
        <v>4095.27686</v>
      </c>
      <c r="L20" s="30"/>
      <c r="M20" s="30">
        <v>4095.27686</v>
      </c>
      <c r="N20" s="30"/>
      <c r="O20" s="31"/>
      <c r="P20" s="30">
        <v>4095.27686</v>
      </c>
      <c r="Q20" s="31">
        <v>0</v>
      </c>
      <c r="R20" s="30">
        <v>4945.74897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24">
      <c r="A21" s="18" t="s">
        <v>220</v>
      </c>
      <c r="B21" s="29" t="s">
        <v>24</v>
      </c>
      <c r="C21" s="30">
        <v>544.43674</v>
      </c>
      <c r="D21" s="30"/>
      <c r="E21" s="30"/>
      <c r="F21" s="30">
        <v>544.43674</v>
      </c>
      <c r="G21" s="30"/>
      <c r="H21" s="31">
        <v>544.38833</v>
      </c>
      <c r="I21" s="30"/>
      <c r="J21" s="30"/>
      <c r="K21" s="31">
        <v>544.38833</v>
      </c>
      <c r="L21" s="30"/>
      <c r="M21" s="31">
        <v>544.38833</v>
      </c>
      <c r="N21" s="30"/>
      <c r="O21" s="31"/>
      <c r="P21" s="31">
        <v>544.38833</v>
      </c>
      <c r="Q21" s="31">
        <v>0</v>
      </c>
      <c r="R21" s="30">
        <v>544.38883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4.25" customHeight="1">
      <c r="A22" s="18" t="s">
        <v>221</v>
      </c>
      <c r="B22" s="29" t="s">
        <v>25</v>
      </c>
      <c r="C22" s="30">
        <v>13975.21412</v>
      </c>
      <c r="D22" s="30"/>
      <c r="E22" s="30"/>
      <c r="F22" s="30">
        <v>13975.21412</v>
      </c>
      <c r="G22" s="30"/>
      <c r="H22" s="30">
        <v>13975.21412</v>
      </c>
      <c r="I22" s="30"/>
      <c r="J22" s="30"/>
      <c r="K22" s="30">
        <v>13975.21412</v>
      </c>
      <c r="L22" s="30"/>
      <c r="M22" s="30">
        <v>13975.21412</v>
      </c>
      <c r="N22" s="30"/>
      <c r="O22" s="31"/>
      <c r="P22" s="30">
        <v>13975.21412</v>
      </c>
      <c r="Q22" s="31">
        <v>0</v>
      </c>
      <c r="R22" s="30">
        <v>18396.19713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5" customHeight="1">
      <c r="A23" s="18" t="s">
        <v>222</v>
      </c>
      <c r="B23" s="29" t="s">
        <v>26</v>
      </c>
      <c r="C23" s="30">
        <v>56.10138</v>
      </c>
      <c r="D23" s="30"/>
      <c r="E23" s="30"/>
      <c r="F23" s="30">
        <v>56.10138</v>
      </c>
      <c r="G23" s="30"/>
      <c r="H23" s="31">
        <v>56.1</v>
      </c>
      <c r="I23" s="30"/>
      <c r="J23" s="30"/>
      <c r="K23" s="31">
        <v>56.1</v>
      </c>
      <c r="L23" s="30"/>
      <c r="M23" s="31">
        <v>56.1</v>
      </c>
      <c r="N23" s="30"/>
      <c r="O23" s="31"/>
      <c r="P23" s="31">
        <v>56.1</v>
      </c>
      <c r="Q23" s="31">
        <v>0</v>
      </c>
      <c r="R23" s="30">
        <v>56.10138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24">
      <c r="A24" s="18" t="s">
        <v>223</v>
      </c>
      <c r="B24" s="29" t="s">
        <v>27</v>
      </c>
      <c r="C24" s="30">
        <v>3813.84533</v>
      </c>
      <c r="D24" s="30"/>
      <c r="E24" s="30"/>
      <c r="F24" s="30">
        <v>3813.84533</v>
      </c>
      <c r="G24" s="30"/>
      <c r="H24" s="30">
        <v>3813.84533</v>
      </c>
      <c r="I24" s="30"/>
      <c r="J24" s="30"/>
      <c r="K24" s="30">
        <v>3813.84533</v>
      </c>
      <c r="L24" s="30"/>
      <c r="M24" s="30">
        <v>3813.84533</v>
      </c>
      <c r="N24" s="30"/>
      <c r="O24" s="31"/>
      <c r="P24" s="30">
        <v>3813.84533</v>
      </c>
      <c r="Q24" s="31">
        <v>0</v>
      </c>
      <c r="R24" s="30">
        <v>4688.07685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24">
      <c r="A25" s="18" t="s">
        <v>224</v>
      </c>
      <c r="B25" s="29" t="s">
        <v>28</v>
      </c>
      <c r="C25" s="30">
        <v>43230.75</v>
      </c>
      <c r="D25" s="30"/>
      <c r="E25" s="30"/>
      <c r="F25" s="30">
        <v>43230.75</v>
      </c>
      <c r="G25" s="30"/>
      <c r="H25" s="30">
        <v>43230.75</v>
      </c>
      <c r="I25" s="30"/>
      <c r="J25" s="30"/>
      <c r="K25" s="30">
        <v>43230.75</v>
      </c>
      <c r="L25" s="30"/>
      <c r="M25" s="30">
        <v>43230.75</v>
      </c>
      <c r="N25" s="30"/>
      <c r="O25" s="31"/>
      <c r="P25" s="30">
        <v>43230.75</v>
      </c>
      <c r="Q25" s="31">
        <v>0</v>
      </c>
      <c r="R25" s="30">
        <v>48089.99857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24">
      <c r="A26" s="18" t="s">
        <v>225</v>
      </c>
      <c r="B26" s="29" t="s">
        <v>29</v>
      </c>
      <c r="C26" s="30">
        <v>0</v>
      </c>
      <c r="D26" s="30"/>
      <c r="E26" s="30"/>
      <c r="F26" s="30">
        <v>0</v>
      </c>
      <c r="G26" s="30"/>
      <c r="H26" s="31">
        <v>0</v>
      </c>
      <c r="I26" s="30"/>
      <c r="J26" s="30"/>
      <c r="K26" s="31">
        <v>0</v>
      </c>
      <c r="L26" s="30"/>
      <c r="M26" s="31">
        <v>0</v>
      </c>
      <c r="N26" s="30"/>
      <c r="O26" s="31"/>
      <c r="P26" s="31">
        <v>0</v>
      </c>
      <c r="Q26" s="31">
        <v>0</v>
      </c>
      <c r="R26" s="30">
        <v>0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24.75" customHeight="1">
      <c r="A27" s="18" t="s">
        <v>226</v>
      </c>
      <c r="B27" s="29" t="s">
        <v>30</v>
      </c>
      <c r="C27" s="30">
        <v>66545.20811</v>
      </c>
      <c r="D27" s="30"/>
      <c r="E27" s="30"/>
      <c r="F27" s="30">
        <v>66545.20811</v>
      </c>
      <c r="G27" s="30"/>
      <c r="H27" s="30">
        <v>66545.19811</v>
      </c>
      <c r="I27" s="30"/>
      <c r="J27" s="30"/>
      <c r="K27" s="30">
        <v>66545.19811</v>
      </c>
      <c r="L27" s="30"/>
      <c r="M27" s="30">
        <v>66545.19811</v>
      </c>
      <c r="N27" s="30"/>
      <c r="O27" s="31"/>
      <c r="P27" s="30">
        <v>66545.19811</v>
      </c>
      <c r="Q27" s="31">
        <v>0</v>
      </c>
      <c r="R27" s="30">
        <v>74729.60972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16.5" customHeight="1">
      <c r="A28" s="7">
        <v>2</v>
      </c>
      <c r="B28" s="29" t="s">
        <v>106</v>
      </c>
      <c r="C28" s="31">
        <f>SUM(C29:C38)</f>
        <v>34335.50862</v>
      </c>
      <c r="D28" s="31"/>
      <c r="E28" s="31"/>
      <c r="F28" s="31">
        <f aca="true" t="shared" si="2" ref="F28:R28">SUM(F29:F38)</f>
        <v>34335.50862</v>
      </c>
      <c r="G28" s="31"/>
      <c r="H28" s="31">
        <f t="shared" si="2"/>
        <v>24359.358250000005</v>
      </c>
      <c r="I28" s="31"/>
      <c r="J28" s="31">
        <f t="shared" si="2"/>
        <v>0</v>
      </c>
      <c r="K28" s="31">
        <f t="shared" si="2"/>
        <v>24359.358250000005</v>
      </c>
      <c r="L28" s="31"/>
      <c r="M28" s="31">
        <f t="shared" si="2"/>
        <v>24359.358250000005</v>
      </c>
      <c r="N28" s="31"/>
      <c r="O28" s="31"/>
      <c r="P28" s="31">
        <f t="shared" si="2"/>
        <v>24359.358250000005</v>
      </c>
      <c r="Q28" s="31">
        <f t="shared" si="2"/>
        <v>0</v>
      </c>
      <c r="R28" s="31">
        <f t="shared" si="2"/>
        <v>47700.95916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12">
      <c r="A29" s="18" t="s">
        <v>227</v>
      </c>
      <c r="B29" s="29" t="s">
        <v>107</v>
      </c>
      <c r="C29" s="30">
        <v>5025.44</v>
      </c>
      <c r="D29" s="30"/>
      <c r="E29" s="30"/>
      <c r="F29" s="30">
        <v>5025.44</v>
      </c>
      <c r="G29" s="30"/>
      <c r="H29" s="30">
        <v>5025.44</v>
      </c>
      <c r="I29" s="30"/>
      <c r="J29" s="30"/>
      <c r="K29" s="30">
        <v>5025.44</v>
      </c>
      <c r="L29" s="30"/>
      <c r="M29" s="30">
        <v>5025.44</v>
      </c>
      <c r="N29" s="30"/>
      <c r="O29" s="31"/>
      <c r="P29" s="30">
        <v>5025.44</v>
      </c>
      <c r="Q29" s="31">
        <v>0</v>
      </c>
      <c r="R29" s="30">
        <v>5025.44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12">
      <c r="A30" s="18" t="s">
        <v>228</v>
      </c>
      <c r="B30" s="29" t="s">
        <v>108</v>
      </c>
      <c r="C30" s="30">
        <v>6953.96529</v>
      </c>
      <c r="D30" s="30"/>
      <c r="E30" s="30"/>
      <c r="F30" s="30">
        <v>6953.96529</v>
      </c>
      <c r="G30" s="30"/>
      <c r="H30" s="31">
        <v>0</v>
      </c>
      <c r="I30" s="30"/>
      <c r="J30" s="30"/>
      <c r="K30" s="31">
        <v>0</v>
      </c>
      <c r="L30" s="30"/>
      <c r="M30" s="31">
        <v>0</v>
      </c>
      <c r="N30" s="30"/>
      <c r="O30" s="31"/>
      <c r="P30" s="31">
        <v>0</v>
      </c>
      <c r="Q30" s="31">
        <v>0</v>
      </c>
      <c r="R30" s="31">
        <v>6953.97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24">
      <c r="A31" s="18" t="s">
        <v>229</v>
      </c>
      <c r="B31" s="29" t="s">
        <v>110</v>
      </c>
      <c r="C31" s="30">
        <v>11977.48969</v>
      </c>
      <c r="D31" s="30"/>
      <c r="E31" s="30"/>
      <c r="F31" s="30">
        <v>11977.48969</v>
      </c>
      <c r="G31" s="30"/>
      <c r="H31" s="31">
        <v>8963.87</v>
      </c>
      <c r="I31" s="30"/>
      <c r="J31" s="30"/>
      <c r="K31" s="31">
        <v>8963.87</v>
      </c>
      <c r="L31" s="30"/>
      <c r="M31" s="31">
        <v>8963.87</v>
      </c>
      <c r="N31" s="30"/>
      <c r="O31" s="31"/>
      <c r="P31" s="31">
        <v>8963.87</v>
      </c>
      <c r="Q31" s="31">
        <v>0</v>
      </c>
      <c r="R31" s="31">
        <v>9198.81747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24">
      <c r="A32" s="18" t="s">
        <v>230</v>
      </c>
      <c r="B32" s="29" t="s">
        <v>109</v>
      </c>
      <c r="C32" s="30">
        <v>8022.51031</v>
      </c>
      <c r="D32" s="30"/>
      <c r="E32" s="30"/>
      <c r="F32" s="30">
        <v>8022.51031</v>
      </c>
      <c r="G32" s="30"/>
      <c r="H32" s="30">
        <v>8022.51031</v>
      </c>
      <c r="I32" s="30"/>
      <c r="J32" s="30"/>
      <c r="K32" s="30">
        <v>8022.51031</v>
      </c>
      <c r="L32" s="30"/>
      <c r="M32" s="30">
        <v>8022.51031</v>
      </c>
      <c r="N32" s="30"/>
      <c r="O32" s="31"/>
      <c r="P32" s="30">
        <v>8022.51031</v>
      </c>
      <c r="Q32" s="31">
        <v>0</v>
      </c>
      <c r="R32" s="30">
        <v>11828.41462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:39" ht="24">
      <c r="A33" s="18" t="s">
        <v>231</v>
      </c>
      <c r="B33" s="32" t="s">
        <v>119</v>
      </c>
      <c r="C33" s="30">
        <v>2347.53794</v>
      </c>
      <c r="D33" s="30"/>
      <c r="E33" s="30"/>
      <c r="F33" s="30">
        <v>2347.53794</v>
      </c>
      <c r="G33" s="30"/>
      <c r="H33" s="30">
        <v>2347.53794</v>
      </c>
      <c r="I33" s="30"/>
      <c r="J33" s="30"/>
      <c r="K33" s="30">
        <v>2347.53794</v>
      </c>
      <c r="L33" s="30"/>
      <c r="M33" s="30">
        <v>2347.53794</v>
      </c>
      <c r="N33" s="30"/>
      <c r="O33" s="31"/>
      <c r="P33" s="30">
        <v>2347.53794</v>
      </c>
      <c r="Q33" s="31">
        <v>0</v>
      </c>
      <c r="R33" s="30">
        <v>2347.53794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:39" ht="24">
      <c r="A34" s="18" t="s">
        <v>232</v>
      </c>
      <c r="B34" s="32" t="s">
        <v>120</v>
      </c>
      <c r="C34" s="30">
        <v>0</v>
      </c>
      <c r="D34" s="30"/>
      <c r="E34" s="30"/>
      <c r="F34" s="30">
        <v>0</v>
      </c>
      <c r="G34" s="30"/>
      <c r="H34" s="31">
        <v>0</v>
      </c>
      <c r="I34" s="30"/>
      <c r="J34" s="30"/>
      <c r="K34" s="31">
        <v>0</v>
      </c>
      <c r="L34" s="30"/>
      <c r="M34" s="31">
        <v>0</v>
      </c>
      <c r="N34" s="30"/>
      <c r="O34" s="31"/>
      <c r="P34" s="31">
        <v>0</v>
      </c>
      <c r="Q34" s="31">
        <v>0</v>
      </c>
      <c r="R34" s="31">
        <v>0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ht="36">
      <c r="A35" s="18" t="s">
        <v>233</v>
      </c>
      <c r="B35" s="32" t="s">
        <v>121</v>
      </c>
      <c r="C35" s="30">
        <v>0</v>
      </c>
      <c r="D35" s="30"/>
      <c r="E35" s="30"/>
      <c r="F35" s="30">
        <v>0</v>
      </c>
      <c r="G35" s="30"/>
      <c r="H35" s="31">
        <v>0</v>
      </c>
      <c r="I35" s="30"/>
      <c r="J35" s="30"/>
      <c r="K35" s="31">
        <v>0</v>
      </c>
      <c r="L35" s="30"/>
      <c r="M35" s="31">
        <v>0</v>
      </c>
      <c r="N35" s="30"/>
      <c r="O35" s="31"/>
      <c r="P35" s="31">
        <v>0</v>
      </c>
      <c r="Q35" s="31">
        <v>0</v>
      </c>
      <c r="R35" s="31">
        <v>0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ht="12">
      <c r="A36" s="18" t="s">
        <v>234</v>
      </c>
      <c r="B36" s="32" t="s">
        <v>122</v>
      </c>
      <c r="C36" s="30">
        <v>0</v>
      </c>
      <c r="D36" s="30"/>
      <c r="E36" s="30"/>
      <c r="F36" s="30">
        <v>0</v>
      </c>
      <c r="G36" s="30"/>
      <c r="H36" s="31">
        <v>0</v>
      </c>
      <c r="I36" s="30"/>
      <c r="J36" s="30"/>
      <c r="K36" s="31">
        <v>0</v>
      </c>
      <c r="L36" s="30"/>
      <c r="M36" s="31">
        <v>0</v>
      </c>
      <c r="N36" s="30"/>
      <c r="O36" s="31"/>
      <c r="P36" s="31">
        <v>0</v>
      </c>
      <c r="Q36" s="31">
        <v>0</v>
      </c>
      <c r="R36" s="31">
        <v>10212.46461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 ht="24">
      <c r="A37" s="18" t="s">
        <v>235</v>
      </c>
      <c r="B37" s="33" t="s">
        <v>123</v>
      </c>
      <c r="C37" s="30">
        <v>0</v>
      </c>
      <c r="D37" s="30"/>
      <c r="E37" s="30"/>
      <c r="F37" s="30">
        <v>0</v>
      </c>
      <c r="G37" s="30"/>
      <c r="H37" s="31">
        <v>0</v>
      </c>
      <c r="I37" s="30"/>
      <c r="J37" s="30"/>
      <c r="K37" s="31">
        <v>0</v>
      </c>
      <c r="L37" s="30"/>
      <c r="M37" s="31">
        <v>0</v>
      </c>
      <c r="N37" s="30"/>
      <c r="O37" s="31"/>
      <c r="P37" s="31">
        <v>0</v>
      </c>
      <c r="Q37" s="31">
        <v>0</v>
      </c>
      <c r="R37" s="31">
        <v>2134.31452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39" ht="12">
      <c r="A38" s="18" t="s">
        <v>236</v>
      </c>
      <c r="B38" s="32" t="s">
        <v>124</v>
      </c>
      <c r="C38" s="30">
        <v>8.56539</v>
      </c>
      <c r="D38" s="30"/>
      <c r="E38" s="30"/>
      <c r="F38" s="30">
        <v>8.56539</v>
      </c>
      <c r="G38" s="30"/>
      <c r="H38" s="30">
        <v>0</v>
      </c>
      <c r="I38" s="30"/>
      <c r="J38" s="30"/>
      <c r="K38" s="30">
        <v>0</v>
      </c>
      <c r="L38" s="30"/>
      <c r="M38" s="30">
        <v>0</v>
      </c>
      <c r="N38" s="30"/>
      <c r="O38" s="30"/>
      <c r="P38" s="30">
        <v>0</v>
      </c>
      <c r="Q38" s="30">
        <v>0</v>
      </c>
      <c r="R38" s="30">
        <v>0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 ht="24">
      <c r="A39" s="21" t="s">
        <v>31</v>
      </c>
      <c r="B39" s="34" t="s">
        <v>32</v>
      </c>
      <c r="C39" s="30">
        <f>C40+C50+C59+C92</f>
        <v>762094.80293</v>
      </c>
      <c r="D39" s="30"/>
      <c r="E39" s="30">
        <f>E40+E50+E59+E92</f>
        <v>0</v>
      </c>
      <c r="F39" s="30">
        <f>F40+F50+F59+F92</f>
        <v>762094.80293</v>
      </c>
      <c r="G39" s="30"/>
      <c r="H39" s="30">
        <f>H40+H50+H59+H92</f>
        <v>736039.05386</v>
      </c>
      <c r="I39" s="30"/>
      <c r="J39" s="30">
        <f>J40+J50+J59+J92</f>
        <v>0</v>
      </c>
      <c r="K39" s="30">
        <f>K40+K50+K59+K92</f>
        <v>736039.05386</v>
      </c>
      <c r="L39" s="30"/>
      <c r="M39" s="30">
        <f>M40+M50+M59+M92</f>
        <v>736039.05386</v>
      </c>
      <c r="N39" s="30"/>
      <c r="O39" s="30">
        <f>O40+O50+O59+O92</f>
        <v>0</v>
      </c>
      <c r="P39" s="30">
        <f>P40+P50+P59+P92</f>
        <v>736039.05386</v>
      </c>
      <c r="Q39" s="30">
        <v>0</v>
      </c>
      <c r="R39" s="30">
        <f>R40+R50+R59+R92</f>
        <v>1122941.40655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39" ht="16.5" customHeight="1">
      <c r="A40" s="7">
        <v>1</v>
      </c>
      <c r="B40" s="29" t="s">
        <v>33</v>
      </c>
      <c r="C40" s="31">
        <f>SUM(C41:C49)</f>
        <v>208.38439</v>
      </c>
      <c r="D40" s="31"/>
      <c r="E40" s="31"/>
      <c r="F40" s="31">
        <f aca="true" t="shared" si="3" ref="F40:R40">SUM(F41:F49)</f>
        <v>208.38439</v>
      </c>
      <c r="G40" s="31"/>
      <c r="H40" s="31">
        <f t="shared" si="3"/>
        <v>181.82440999999997</v>
      </c>
      <c r="I40" s="31"/>
      <c r="J40" s="31"/>
      <c r="K40" s="31">
        <f t="shared" si="3"/>
        <v>181.82440999999997</v>
      </c>
      <c r="L40" s="31"/>
      <c r="M40" s="31">
        <f t="shared" si="3"/>
        <v>181.82440999999997</v>
      </c>
      <c r="N40" s="31"/>
      <c r="O40" s="31"/>
      <c r="P40" s="31">
        <f t="shared" si="3"/>
        <v>181.82440999999997</v>
      </c>
      <c r="Q40" s="31">
        <f t="shared" si="3"/>
        <v>0</v>
      </c>
      <c r="R40" s="31">
        <f t="shared" si="3"/>
        <v>180.38340999999997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39" ht="24">
      <c r="A41" s="18" t="s">
        <v>217</v>
      </c>
      <c r="B41" s="29" t="s">
        <v>103</v>
      </c>
      <c r="C41" s="31">
        <v>17.20903</v>
      </c>
      <c r="D41" s="31"/>
      <c r="E41" s="31"/>
      <c r="F41" s="31">
        <v>17.20903</v>
      </c>
      <c r="G41" s="31"/>
      <c r="H41" s="31">
        <v>17.20903</v>
      </c>
      <c r="I41" s="31"/>
      <c r="J41" s="31"/>
      <c r="K41" s="31">
        <v>17.20903</v>
      </c>
      <c r="L41" s="31"/>
      <c r="M41" s="31">
        <v>17.20903</v>
      </c>
      <c r="N41" s="31"/>
      <c r="O41" s="31"/>
      <c r="P41" s="31">
        <v>17.20903</v>
      </c>
      <c r="Q41" s="31">
        <v>0</v>
      </c>
      <c r="R41" s="31">
        <v>17.20903</v>
      </c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 ht="24">
      <c r="A42" s="18" t="s">
        <v>218</v>
      </c>
      <c r="B42" s="29" t="s">
        <v>104</v>
      </c>
      <c r="C42" s="31">
        <v>85.85</v>
      </c>
      <c r="D42" s="31"/>
      <c r="E42" s="31"/>
      <c r="F42" s="31">
        <v>85.85</v>
      </c>
      <c r="G42" s="31"/>
      <c r="H42" s="31">
        <v>85.85</v>
      </c>
      <c r="I42" s="31"/>
      <c r="J42" s="31"/>
      <c r="K42" s="31">
        <v>85.85</v>
      </c>
      <c r="L42" s="31"/>
      <c r="M42" s="31">
        <v>85.85</v>
      </c>
      <c r="N42" s="31"/>
      <c r="O42" s="31"/>
      <c r="P42" s="31">
        <v>85.85</v>
      </c>
      <c r="Q42" s="31">
        <v>0</v>
      </c>
      <c r="R42" s="31">
        <v>85.85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 ht="36">
      <c r="A43" s="18" t="s">
        <v>237</v>
      </c>
      <c r="B43" s="29" t="s">
        <v>215</v>
      </c>
      <c r="C43" s="31">
        <v>56.68</v>
      </c>
      <c r="D43" s="31"/>
      <c r="E43" s="31"/>
      <c r="F43" s="31">
        <v>56.68</v>
      </c>
      <c r="G43" s="31"/>
      <c r="H43" s="31">
        <v>56.68</v>
      </c>
      <c r="I43" s="31"/>
      <c r="J43" s="31"/>
      <c r="K43" s="31">
        <v>56.68</v>
      </c>
      <c r="L43" s="31"/>
      <c r="M43" s="31">
        <v>56.68</v>
      </c>
      <c r="N43" s="31"/>
      <c r="O43" s="31"/>
      <c r="P43" s="31">
        <v>56.68</v>
      </c>
      <c r="Q43" s="31">
        <v>0</v>
      </c>
      <c r="R43" s="31">
        <v>56.68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 ht="36">
      <c r="A44" s="18" t="s">
        <v>219</v>
      </c>
      <c r="B44" s="29" t="s">
        <v>105</v>
      </c>
      <c r="C44" s="31">
        <v>2.98436</v>
      </c>
      <c r="D44" s="31"/>
      <c r="E44" s="31"/>
      <c r="F44" s="31">
        <v>2.98436</v>
      </c>
      <c r="G44" s="31"/>
      <c r="H44" s="31">
        <v>2.98</v>
      </c>
      <c r="I44" s="31"/>
      <c r="J44" s="31"/>
      <c r="K44" s="31">
        <v>2.98</v>
      </c>
      <c r="L44" s="31"/>
      <c r="M44" s="31">
        <v>2.98</v>
      </c>
      <c r="N44" s="31"/>
      <c r="O44" s="31"/>
      <c r="P44" s="31">
        <v>2.98</v>
      </c>
      <c r="Q44" s="31">
        <v>0</v>
      </c>
      <c r="R44" s="31">
        <v>2.98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 ht="24">
      <c r="A45" s="18" t="s">
        <v>220</v>
      </c>
      <c r="B45" s="29" t="s">
        <v>116</v>
      </c>
      <c r="C45" s="31">
        <v>14</v>
      </c>
      <c r="D45" s="31"/>
      <c r="E45" s="31"/>
      <c r="F45" s="31">
        <v>14</v>
      </c>
      <c r="G45" s="31"/>
      <c r="H45" s="31">
        <v>4.2</v>
      </c>
      <c r="I45" s="31"/>
      <c r="J45" s="31"/>
      <c r="K45" s="31">
        <v>4.2</v>
      </c>
      <c r="L45" s="31"/>
      <c r="M45" s="31">
        <v>4.2</v>
      </c>
      <c r="N45" s="31"/>
      <c r="O45" s="31"/>
      <c r="P45" s="31">
        <v>4.2</v>
      </c>
      <c r="Q45" s="31">
        <v>0</v>
      </c>
      <c r="R45" s="31">
        <v>0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:39" ht="36">
      <c r="A46" s="18" t="s">
        <v>221</v>
      </c>
      <c r="B46" s="32" t="s">
        <v>125</v>
      </c>
      <c r="C46" s="31">
        <v>20.38</v>
      </c>
      <c r="D46" s="31"/>
      <c r="E46" s="31"/>
      <c r="F46" s="31">
        <v>20.38</v>
      </c>
      <c r="G46" s="31"/>
      <c r="H46" s="31">
        <v>10.58338</v>
      </c>
      <c r="I46" s="31"/>
      <c r="J46" s="31"/>
      <c r="K46" s="31">
        <v>10.58338</v>
      </c>
      <c r="L46" s="31"/>
      <c r="M46" s="31">
        <v>10.58338</v>
      </c>
      <c r="N46" s="31"/>
      <c r="O46" s="31"/>
      <c r="P46" s="31">
        <v>10.58338</v>
      </c>
      <c r="Q46" s="31">
        <v>0</v>
      </c>
      <c r="R46" s="31">
        <v>6.38338</v>
      </c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41.25" customHeight="1">
      <c r="A47" s="18" t="s">
        <v>222</v>
      </c>
      <c r="B47" s="32" t="s">
        <v>126</v>
      </c>
      <c r="C47" s="31">
        <v>0</v>
      </c>
      <c r="D47" s="31"/>
      <c r="E47" s="31"/>
      <c r="F47" s="31">
        <v>0</v>
      </c>
      <c r="G47" s="31"/>
      <c r="H47" s="31">
        <v>0</v>
      </c>
      <c r="I47" s="31"/>
      <c r="J47" s="31"/>
      <c r="K47" s="31">
        <v>0</v>
      </c>
      <c r="L47" s="31"/>
      <c r="M47" s="31">
        <v>0</v>
      </c>
      <c r="N47" s="31"/>
      <c r="O47" s="31"/>
      <c r="P47" s="31">
        <v>0</v>
      </c>
      <c r="Q47" s="31">
        <v>0</v>
      </c>
      <c r="R47" s="31">
        <v>0</v>
      </c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ht="24">
      <c r="A48" s="18" t="s">
        <v>223</v>
      </c>
      <c r="B48" s="32" t="s">
        <v>127</v>
      </c>
      <c r="C48" s="31">
        <v>1.34</v>
      </c>
      <c r="D48" s="31"/>
      <c r="E48" s="31"/>
      <c r="F48" s="31">
        <v>1.34</v>
      </c>
      <c r="G48" s="31"/>
      <c r="H48" s="31">
        <v>1.34</v>
      </c>
      <c r="I48" s="31"/>
      <c r="J48" s="31"/>
      <c r="K48" s="31">
        <v>1.34</v>
      </c>
      <c r="L48" s="31"/>
      <c r="M48" s="31">
        <v>1.34</v>
      </c>
      <c r="N48" s="31"/>
      <c r="O48" s="31"/>
      <c r="P48" s="31">
        <v>1.34</v>
      </c>
      <c r="Q48" s="31">
        <v>0</v>
      </c>
      <c r="R48" s="31">
        <v>1.34</v>
      </c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9" ht="29.25" customHeight="1">
      <c r="A49" s="18" t="s">
        <v>224</v>
      </c>
      <c r="B49" s="29" t="s">
        <v>291</v>
      </c>
      <c r="C49" s="31">
        <v>9.941</v>
      </c>
      <c r="D49" s="31"/>
      <c r="E49" s="31"/>
      <c r="F49" s="31">
        <v>9.941</v>
      </c>
      <c r="G49" s="31"/>
      <c r="H49" s="31">
        <v>2.982</v>
      </c>
      <c r="I49" s="31"/>
      <c r="J49" s="31"/>
      <c r="K49" s="31">
        <v>2.982</v>
      </c>
      <c r="L49" s="31"/>
      <c r="M49" s="31">
        <v>2.982</v>
      </c>
      <c r="N49" s="31"/>
      <c r="O49" s="31"/>
      <c r="P49" s="31">
        <v>2.982</v>
      </c>
      <c r="Q49" s="31">
        <v>0</v>
      </c>
      <c r="R49" s="31">
        <v>9.941</v>
      </c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1:39" ht="15" customHeight="1">
      <c r="A50" s="7">
        <v>2</v>
      </c>
      <c r="B50" s="29" t="s">
        <v>34</v>
      </c>
      <c r="C50" s="30">
        <f>SUM(C51:C58)</f>
        <v>150.61094</v>
      </c>
      <c r="D50" s="30"/>
      <c r="E50" s="30"/>
      <c r="F50" s="30">
        <f>SUM(F51:F58)</f>
        <v>150.61094</v>
      </c>
      <c r="G50" s="30"/>
      <c r="H50" s="30">
        <f>SUM(H51:H58)</f>
        <v>52.012</v>
      </c>
      <c r="I50" s="30"/>
      <c r="J50" s="30"/>
      <c r="K50" s="30">
        <f>SUM(K51:K58)</f>
        <v>52.012</v>
      </c>
      <c r="L50" s="30"/>
      <c r="M50" s="30">
        <f>SUM(M51:M58)</f>
        <v>52.012</v>
      </c>
      <c r="N50" s="30"/>
      <c r="O50" s="30"/>
      <c r="P50" s="30">
        <f>SUM(P51:P58)</f>
        <v>52.012</v>
      </c>
      <c r="Q50" s="30">
        <f>SUM(Q51:Q58)</f>
        <v>0</v>
      </c>
      <c r="R50" s="30">
        <f>SUM(R51:R58)</f>
        <v>22637.90011</v>
      </c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1:39" ht="24">
      <c r="A51" s="18" t="s">
        <v>227</v>
      </c>
      <c r="B51" s="29" t="s">
        <v>97</v>
      </c>
      <c r="C51" s="31">
        <v>21.74</v>
      </c>
      <c r="D51" s="31"/>
      <c r="E51" s="31"/>
      <c r="F51" s="31">
        <v>21.74</v>
      </c>
      <c r="G51" s="31"/>
      <c r="H51" s="31">
        <v>21.74</v>
      </c>
      <c r="I51" s="31"/>
      <c r="J51" s="31"/>
      <c r="K51" s="31">
        <v>21.74</v>
      </c>
      <c r="L51" s="31"/>
      <c r="M51" s="31">
        <v>21.74</v>
      </c>
      <c r="N51" s="31"/>
      <c r="O51" s="31"/>
      <c r="P51" s="31">
        <v>21.74</v>
      </c>
      <c r="Q51" s="31">
        <v>0</v>
      </c>
      <c r="R51" s="31">
        <v>21.74</v>
      </c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1:39" ht="24">
      <c r="A52" s="18" t="s">
        <v>228</v>
      </c>
      <c r="B52" s="29" t="s">
        <v>98</v>
      </c>
      <c r="C52" s="31">
        <v>0.096</v>
      </c>
      <c r="D52" s="31"/>
      <c r="E52" s="31"/>
      <c r="F52" s="31">
        <v>0.096</v>
      </c>
      <c r="G52" s="31"/>
      <c r="H52" s="31">
        <v>0.096</v>
      </c>
      <c r="I52" s="31"/>
      <c r="J52" s="31"/>
      <c r="K52" s="31">
        <v>0.096</v>
      </c>
      <c r="L52" s="31"/>
      <c r="M52" s="31">
        <v>0.096</v>
      </c>
      <c r="N52" s="31"/>
      <c r="O52" s="31"/>
      <c r="P52" s="31">
        <v>0.096</v>
      </c>
      <c r="Q52" s="31">
        <v>0</v>
      </c>
      <c r="R52" s="31">
        <v>0.096</v>
      </c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53.25" customHeight="1">
      <c r="A53" s="18" t="s">
        <v>229</v>
      </c>
      <c r="B53" s="32" t="s">
        <v>128</v>
      </c>
      <c r="C53" s="31">
        <v>0</v>
      </c>
      <c r="D53" s="31"/>
      <c r="E53" s="31"/>
      <c r="F53" s="31">
        <v>0</v>
      </c>
      <c r="G53" s="31"/>
      <c r="H53" s="31">
        <v>0</v>
      </c>
      <c r="I53" s="31"/>
      <c r="J53" s="31"/>
      <c r="K53" s="31">
        <v>0</v>
      </c>
      <c r="L53" s="31"/>
      <c r="M53" s="31">
        <v>0</v>
      </c>
      <c r="N53" s="31"/>
      <c r="O53" s="31"/>
      <c r="P53" s="31">
        <v>0</v>
      </c>
      <c r="Q53" s="31">
        <v>0</v>
      </c>
      <c r="R53" s="31">
        <v>0</v>
      </c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1:39" ht="36">
      <c r="A54" s="18" t="s">
        <v>230</v>
      </c>
      <c r="B54" s="33" t="s">
        <v>129</v>
      </c>
      <c r="C54" s="31">
        <v>28.18666</v>
      </c>
      <c r="D54" s="31"/>
      <c r="E54" s="31"/>
      <c r="F54" s="31">
        <v>28.18666</v>
      </c>
      <c r="G54" s="31"/>
      <c r="H54" s="31">
        <v>0</v>
      </c>
      <c r="I54" s="31"/>
      <c r="J54" s="31"/>
      <c r="K54" s="31">
        <v>0</v>
      </c>
      <c r="L54" s="31"/>
      <c r="M54" s="31">
        <v>0</v>
      </c>
      <c r="N54" s="31"/>
      <c r="O54" s="31"/>
      <c r="P54" s="31">
        <v>0</v>
      </c>
      <c r="Q54" s="31">
        <v>0</v>
      </c>
      <c r="R54" s="31">
        <v>28.18666</v>
      </c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24">
      <c r="A55" s="18" t="s">
        <v>231</v>
      </c>
      <c r="B55" s="33" t="s">
        <v>130</v>
      </c>
      <c r="C55" s="31">
        <v>0</v>
      </c>
      <c r="D55" s="31"/>
      <c r="E55" s="31"/>
      <c r="F55" s="31">
        <v>0</v>
      </c>
      <c r="G55" s="31"/>
      <c r="H55" s="31">
        <v>0</v>
      </c>
      <c r="I55" s="31"/>
      <c r="J55" s="31"/>
      <c r="K55" s="31">
        <v>0</v>
      </c>
      <c r="L55" s="31"/>
      <c r="M55" s="31">
        <v>0</v>
      </c>
      <c r="N55" s="31"/>
      <c r="O55" s="31"/>
      <c r="P55" s="31">
        <v>0</v>
      </c>
      <c r="Q55" s="31">
        <v>0</v>
      </c>
      <c r="R55" s="31">
        <v>1667.87745</v>
      </c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39" ht="36">
      <c r="A56" s="18" t="s">
        <v>232</v>
      </c>
      <c r="B56" s="33" t="s">
        <v>131</v>
      </c>
      <c r="C56" s="31">
        <v>0</v>
      </c>
      <c r="D56" s="31"/>
      <c r="E56" s="31"/>
      <c r="F56" s="31">
        <v>0</v>
      </c>
      <c r="G56" s="31"/>
      <c r="H56" s="31">
        <v>0</v>
      </c>
      <c r="I56" s="31"/>
      <c r="J56" s="31"/>
      <c r="K56" s="31">
        <v>0</v>
      </c>
      <c r="L56" s="31"/>
      <c r="M56" s="31">
        <v>0</v>
      </c>
      <c r="N56" s="31"/>
      <c r="O56" s="31"/>
      <c r="P56" s="31">
        <v>0</v>
      </c>
      <c r="Q56" s="31">
        <v>0</v>
      </c>
      <c r="R56" s="31">
        <v>0</v>
      </c>
      <c r="S56" s="4">
        <v>0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1:39" ht="36">
      <c r="A57" s="18" t="s">
        <v>233</v>
      </c>
      <c r="B57" s="29" t="s">
        <v>292</v>
      </c>
      <c r="C57" s="31">
        <v>0</v>
      </c>
      <c r="D57" s="31"/>
      <c r="E57" s="31"/>
      <c r="F57" s="31">
        <v>0</v>
      </c>
      <c r="G57" s="31"/>
      <c r="H57" s="31">
        <v>0</v>
      </c>
      <c r="I57" s="31"/>
      <c r="J57" s="31"/>
      <c r="K57" s="31">
        <v>0</v>
      </c>
      <c r="L57" s="31"/>
      <c r="M57" s="31">
        <v>0</v>
      </c>
      <c r="N57" s="31"/>
      <c r="O57" s="31"/>
      <c r="P57" s="31">
        <v>0</v>
      </c>
      <c r="Q57" s="31">
        <v>0</v>
      </c>
      <c r="R57" s="31">
        <v>20920</v>
      </c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1:39" ht="36">
      <c r="A58" s="18" t="s">
        <v>234</v>
      </c>
      <c r="B58" s="29" t="s">
        <v>276</v>
      </c>
      <c r="C58" s="31">
        <v>100.58828</v>
      </c>
      <c r="D58" s="31"/>
      <c r="E58" s="31"/>
      <c r="F58" s="31">
        <v>100.58828</v>
      </c>
      <c r="G58" s="31"/>
      <c r="H58" s="31">
        <v>30.176</v>
      </c>
      <c r="I58" s="31"/>
      <c r="J58" s="31"/>
      <c r="K58" s="31">
        <v>30.176</v>
      </c>
      <c r="L58" s="31"/>
      <c r="M58" s="31">
        <v>30.176</v>
      </c>
      <c r="N58" s="31"/>
      <c r="O58" s="31"/>
      <c r="P58" s="31">
        <v>30.176</v>
      </c>
      <c r="Q58" s="31">
        <v>0</v>
      </c>
      <c r="R58" s="31">
        <v>0</v>
      </c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1:39" ht="12">
      <c r="A59" s="7">
        <v>3</v>
      </c>
      <c r="B59" s="29" t="s">
        <v>35</v>
      </c>
      <c r="C59" s="30">
        <f>SUM(C60,C61,C62,C63,C64,C71,C72,C73,C74,C75,C76,C77,C78,C79,C80,C81,C82,C83,C84,C85,C86,C87,C88,C89,C90,C91)</f>
        <v>388571.91346</v>
      </c>
      <c r="D59" s="30">
        <f>SUM(D60,D61,D62,D63,D64,D71,D72,D73,D74,D75,D76,D77,D78,D79,D80,D81,D82,D83,D84,D85,D86,D87,D88,D89,D90,D91)</f>
        <v>0</v>
      </c>
      <c r="E59" s="30">
        <f>SUM(E60,E61,E62,E63,E64,E71,E72,E73,E74,E75,E76,E77,E78,E79,E80,E81,E82,E83,E84,E85,E86,E87,E88,E89,E90,E91)</f>
        <v>0</v>
      </c>
      <c r="F59" s="30">
        <f>SUM(F60,F61,F62,F63,F64,F71,F72,F73,F74,F75,F76,F77,F78,F79,F80,F81,F82,F83,F84,F85,F86,F87,F88,F89,F90,F91)</f>
        <v>388571.91346</v>
      </c>
      <c r="G59" s="30"/>
      <c r="H59" s="30">
        <f>SUM(H60,H61,H62,H63,H64,H71,H72,H73,H74,H75,H76,H77,H78,H79,H80,H81,H82,H83,H84,H85,H86,H87,H88,H89,H90,H91)</f>
        <v>377194.13232000003</v>
      </c>
      <c r="I59" s="30"/>
      <c r="J59" s="30">
        <f>SUM(J60,J61,J62,J63,J64,J71,J72,J73,J74,J75,J76,J77,J78,J79,J80,J81,J82,J83,J84,J85,J86,J87,J88,J89,J90,J91)</f>
        <v>0</v>
      </c>
      <c r="K59" s="30">
        <f>SUM(K60,K61,K62,K63,K64,K71,K72,K73,K74,K75,K76,K77,K78,K79,K80,K81,K82,K83,K84,K85,K86,K87,K88,K89,K90,K91)</f>
        <v>377194.13232000003</v>
      </c>
      <c r="L59" s="30"/>
      <c r="M59" s="30">
        <f>SUM(M60,M61,M62,M63,M64,M71,M72,M73,M74,M75,M76,M77,M78,M79,M80,M81,M82,M83,M84,M85,M86,M87,M88,M89,M90,M91)</f>
        <v>377194.13232000003</v>
      </c>
      <c r="N59" s="30"/>
      <c r="O59" s="30">
        <f>SUM(O60,O61,O62,O63,O64,O71,O72,O73,O74,O75,O76,O77,O78,O79,O80,O81,O82,O83,O84,O85,O86,O87,O88,O89,O90,O91)</f>
        <v>0</v>
      </c>
      <c r="P59" s="30">
        <f>SUM(P60,P61,P62,P63,P64,P71,P72,P73,P74,P75,P76,P77,P78,P79,P80,P81,P82,P83,P84,P85,P86,P87,P88,P89,P90,P91)</f>
        <v>377194.13232000003</v>
      </c>
      <c r="Q59" s="30"/>
      <c r="R59" s="30">
        <f>SUM(R60,R61,R62,R63,R64,R71,R72,R73,R74,R75,R76,R77,R78,R79,R80,R81,R82,R83,R84,R85,R86,R87,R88,R89,R90,R91)</f>
        <v>586795.9901800001</v>
      </c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9" ht="12">
      <c r="A60" s="18" t="s">
        <v>238</v>
      </c>
      <c r="B60" s="29" t="s">
        <v>36</v>
      </c>
      <c r="C60" s="30">
        <v>32306.86</v>
      </c>
      <c r="D60" s="31"/>
      <c r="E60" s="31"/>
      <c r="F60" s="30">
        <v>32306.86</v>
      </c>
      <c r="G60" s="31"/>
      <c r="H60" s="31">
        <v>28235.32387</v>
      </c>
      <c r="I60" s="31"/>
      <c r="J60" s="31"/>
      <c r="K60" s="31">
        <v>28235.32387</v>
      </c>
      <c r="L60" s="31"/>
      <c r="M60" s="31">
        <v>28235.32387</v>
      </c>
      <c r="N60" s="31"/>
      <c r="O60" s="31"/>
      <c r="P60" s="31">
        <v>28235.32387</v>
      </c>
      <c r="Q60" s="31"/>
      <c r="R60" s="30">
        <v>30331.41005</v>
      </c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1:39" ht="24">
      <c r="A61" s="18" t="s">
        <v>239</v>
      </c>
      <c r="B61" s="29" t="s">
        <v>37</v>
      </c>
      <c r="C61" s="30">
        <v>6395.44</v>
      </c>
      <c r="D61" s="31"/>
      <c r="E61" s="31"/>
      <c r="F61" s="30">
        <v>6395.44</v>
      </c>
      <c r="G61" s="31"/>
      <c r="H61" s="31">
        <v>6366.13706</v>
      </c>
      <c r="I61" s="31"/>
      <c r="J61" s="31"/>
      <c r="K61" s="31">
        <v>6366.13706</v>
      </c>
      <c r="L61" s="31"/>
      <c r="M61" s="31">
        <v>6366.13706</v>
      </c>
      <c r="N61" s="31"/>
      <c r="O61" s="31"/>
      <c r="P61" s="31">
        <v>6366.13706</v>
      </c>
      <c r="Q61" s="31">
        <v>0</v>
      </c>
      <c r="R61" s="30">
        <v>22250.78105</v>
      </c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1:39" ht="12">
      <c r="A62" s="18" t="s">
        <v>240</v>
      </c>
      <c r="B62" s="29" t="s">
        <v>38</v>
      </c>
      <c r="C62" s="30">
        <v>107566.22905</v>
      </c>
      <c r="D62" s="31"/>
      <c r="E62" s="31"/>
      <c r="F62" s="30">
        <v>107566.22905</v>
      </c>
      <c r="G62" s="31"/>
      <c r="H62" s="31">
        <v>100646.45738</v>
      </c>
      <c r="I62" s="31"/>
      <c r="J62" s="31"/>
      <c r="K62" s="31">
        <v>100646.45738</v>
      </c>
      <c r="L62" s="31"/>
      <c r="M62" s="31">
        <v>100646.45738</v>
      </c>
      <c r="N62" s="31"/>
      <c r="O62" s="31"/>
      <c r="P62" s="31">
        <v>100646.45738</v>
      </c>
      <c r="Q62" s="31">
        <v>0</v>
      </c>
      <c r="R62" s="30">
        <v>144934.56629</v>
      </c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1:39" ht="12">
      <c r="A63" s="18" t="s">
        <v>241</v>
      </c>
      <c r="B63" s="29" t="s">
        <v>39</v>
      </c>
      <c r="C63" s="30">
        <v>200168.38064</v>
      </c>
      <c r="D63" s="31"/>
      <c r="E63" s="31"/>
      <c r="F63" s="30">
        <v>200168.38064</v>
      </c>
      <c r="G63" s="31"/>
      <c r="H63" s="30">
        <v>200031.64397</v>
      </c>
      <c r="I63" s="31"/>
      <c r="J63" s="31"/>
      <c r="K63" s="30">
        <v>200031.64397</v>
      </c>
      <c r="L63" s="31"/>
      <c r="M63" s="30">
        <v>200031.64397</v>
      </c>
      <c r="N63" s="31"/>
      <c r="O63" s="31"/>
      <c r="P63" s="30">
        <v>200031.64397</v>
      </c>
      <c r="Q63" s="31">
        <v>0</v>
      </c>
      <c r="R63" s="30">
        <v>307478.41453</v>
      </c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1:39" ht="12">
      <c r="A64" s="18" t="s">
        <v>242</v>
      </c>
      <c r="B64" s="29" t="s">
        <v>40</v>
      </c>
      <c r="C64" s="30">
        <f>SUM(C65:C70)</f>
        <v>12981.235859999999</v>
      </c>
      <c r="D64" s="30"/>
      <c r="E64" s="30"/>
      <c r="F64" s="30">
        <f>SUM(F65:F70)</f>
        <v>12981.235859999999</v>
      </c>
      <c r="G64" s="30"/>
      <c r="H64" s="30">
        <f>SUM(H65:H70)</f>
        <v>12981.235859999999</v>
      </c>
      <c r="I64" s="30"/>
      <c r="J64" s="30"/>
      <c r="K64" s="30">
        <f>SUM(K65:K70)</f>
        <v>12981.235859999999</v>
      </c>
      <c r="L64" s="30"/>
      <c r="M64" s="30">
        <f>SUM(M65:M70)</f>
        <v>12981.235859999999</v>
      </c>
      <c r="N64" s="30"/>
      <c r="O64" s="30"/>
      <c r="P64" s="30">
        <f>SUM(P65:P70)</f>
        <v>12981.235859999999</v>
      </c>
      <c r="Q64" s="30">
        <f>SUM(Q65:Q70)</f>
        <v>0</v>
      </c>
      <c r="R64" s="30">
        <f>SUM(R65:R70)</f>
        <v>19943.14208</v>
      </c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1:39" ht="15" customHeight="1">
      <c r="A65" s="22" t="s">
        <v>243</v>
      </c>
      <c r="B65" s="34" t="s">
        <v>41</v>
      </c>
      <c r="C65" s="35">
        <v>10548.51787</v>
      </c>
      <c r="D65" s="36"/>
      <c r="E65" s="36"/>
      <c r="F65" s="35">
        <v>10548.51787</v>
      </c>
      <c r="G65" s="36"/>
      <c r="H65" s="35">
        <v>10548.51787</v>
      </c>
      <c r="I65" s="36"/>
      <c r="J65" s="36"/>
      <c r="K65" s="35">
        <v>10548.51787</v>
      </c>
      <c r="L65" s="36"/>
      <c r="M65" s="35">
        <v>10548.51787</v>
      </c>
      <c r="N65" s="36"/>
      <c r="O65" s="36"/>
      <c r="P65" s="35">
        <v>10548.51787</v>
      </c>
      <c r="Q65" s="36">
        <v>0</v>
      </c>
      <c r="R65" s="35">
        <v>15242.35297</v>
      </c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1:39" ht="25.5" customHeight="1">
      <c r="A66" s="22" t="s">
        <v>244</v>
      </c>
      <c r="B66" s="34" t="s">
        <v>42</v>
      </c>
      <c r="C66" s="35">
        <v>252.31293</v>
      </c>
      <c r="D66" s="36"/>
      <c r="E66" s="36"/>
      <c r="F66" s="35">
        <v>252.31293</v>
      </c>
      <c r="G66" s="36"/>
      <c r="H66" s="35">
        <v>252.31293</v>
      </c>
      <c r="I66" s="36"/>
      <c r="J66" s="36"/>
      <c r="K66" s="35">
        <v>252.31293</v>
      </c>
      <c r="L66" s="36"/>
      <c r="M66" s="35">
        <v>252.31293</v>
      </c>
      <c r="N66" s="36"/>
      <c r="O66" s="36"/>
      <c r="P66" s="35">
        <v>252.31293</v>
      </c>
      <c r="Q66" s="36">
        <v>0</v>
      </c>
      <c r="R66" s="35">
        <v>1071.60008</v>
      </c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1:39" ht="24">
      <c r="A67" s="22" t="s">
        <v>245</v>
      </c>
      <c r="B67" s="34" t="s">
        <v>43</v>
      </c>
      <c r="C67" s="35">
        <v>1239.90902</v>
      </c>
      <c r="D67" s="36"/>
      <c r="E67" s="36"/>
      <c r="F67" s="35">
        <v>1239.90902</v>
      </c>
      <c r="G67" s="36"/>
      <c r="H67" s="35">
        <v>1239.90902</v>
      </c>
      <c r="I67" s="36"/>
      <c r="J67" s="36"/>
      <c r="K67" s="35">
        <v>1239.90902</v>
      </c>
      <c r="L67" s="36"/>
      <c r="M67" s="35">
        <v>1239.90902</v>
      </c>
      <c r="N67" s="36"/>
      <c r="O67" s="36"/>
      <c r="P67" s="35">
        <v>1239.90902</v>
      </c>
      <c r="Q67" s="36">
        <v>0</v>
      </c>
      <c r="R67" s="35">
        <v>2104.89974</v>
      </c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1:39" ht="60">
      <c r="A68" s="22" t="s">
        <v>246</v>
      </c>
      <c r="B68" s="34" t="s">
        <v>94</v>
      </c>
      <c r="C68" s="35">
        <v>296.66357</v>
      </c>
      <c r="D68" s="36"/>
      <c r="E68" s="36"/>
      <c r="F68" s="35">
        <v>296.66357</v>
      </c>
      <c r="G68" s="36"/>
      <c r="H68" s="35">
        <v>296.66357</v>
      </c>
      <c r="I68" s="36"/>
      <c r="J68" s="36"/>
      <c r="K68" s="35">
        <v>296.66357</v>
      </c>
      <c r="L68" s="36"/>
      <c r="M68" s="35">
        <v>296.66357</v>
      </c>
      <c r="N68" s="36"/>
      <c r="O68" s="36"/>
      <c r="P68" s="35">
        <v>296.66357</v>
      </c>
      <c r="Q68" s="36">
        <v>0</v>
      </c>
      <c r="R68" s="35">
        <v>517.77906</v>
      </c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1:39" ht="36">
      <c r="A69" s="22" t="s">
        <v>247</v>
      </c>
      <c r="B69" s="34" t="s">
        <v>44</v>
      </c>
      <c r="C69" s="35">
        <v>254.66247</v>
      </c>
      <c r="D69" s="36"/>
      <c r="E69" s="36"/>
      <c r="F69" s="35">
        <v>254.66247</v>
      </c>
      <c r="G69" s="36"/>
      <c r="H69" s="35">
        <v>254.66247</v>
      </c>
      <c r="I69" s="36"/>
      <c r="J69" s="36"/>
      <c r="K69" s="35">
        <v>254.66247</v>
      </c>
      <c r="L69" s="36"/>
      <c r="M69" s="35">
        <v>254.66247</v>
      </c>
      <c r="N69" s="36"/>
      <c r="O69" s="36"/>
      <c r="P69" s="35">
        <v>254.66247</v>
      </c>
      <c r="Q69" s="36">
        <v>0</v>
      </c>
      <c r="R69" s="35">
        <v>425.41018</v>
      </c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24">
      <c r="A70" s="22" t="s">
        <v>248</v>
      </c>
      <c r="B70" s="34" t="s">
        <v>101</v>
      </c>
      <c r="C70" s="35">
        <v>389.17</v>
      </c>
      <c r="D70" s="36"/>
      <c r="E70" s="36"/>
      <c r="F70" s="35">
        <v>389.17</v>
      </c>
      <c r="G70" s="36"/>
      <c r="H70" s="36">
        <v>389.17</v>
      </c>
      <c r="I70" s="36"/>
      <c r="J70" s="36"/>
      <c r="K70" s="36">
        <v>389.17</v>
      </c>
      <c r="L70" s="36"/>
      <c r="M70" s="36">
        <v>389.17</v>
      </c>
      <c r="N70" s="36"/>
      <c r="O70" s="36"/>
      <c r="P70" s="36">
        <v>389.17</v>
      </c>
      <c r="Q70" s="36">
        <v>0</v>
      </c>
      <c r="R70" s="36">
        <v>581.10005</v>
      </c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1:39" ht="24">
      <c r="A71" s="18" t="s">
        <v>249</v>
      </c>
      <c r="B71" s="29" t="s">
        <v>45</v>
      </c>
      <c r="C71" s="30">
        <v>198.4</v>
      </c>
      <c r="D71" s="31"/>
      <c r="E71" s="31"/>
      <c r="F71" s="30">
        <v>198.4</v>
      </c>
      <c r="G71" s="31"/>
      <c r="H71" s="31">
        <v>198.4</v>
      </c>
      <c r="I71" s="31"/>
      <c r="J71" s="31"/>
      <c r="K71" s="31">
        <v>198.4</v>
      </c>
      <c r="L71" s="31"/>
      <c r="M71" s="31">
        <v>198.4</v>
      </c>
      <c r="N71" s="31"/>
      <c r="O71" s="31"/>
      <c r="P71" s="31">
        <v>198.4</v>
      </c>
      <c r="Q71" s="31">
        <v>0</v>
      </c>
      <c r="R71" s="31">
        <v>257.68675</v>
      </c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  <row r="72" spans="1:39" ht="12">
      <c r="A72" s="18" t="s">
        <v>250</v>
      </c>
      <c r="B72" s="29" t="s">
        <v>46</v>
      </c>
      <c r="C72" s="30">
        <v>1180</v>
      </c>
      <c r="D72" s="31"/>
      <c r="E72" s="31"/>
      <c r="F72" s="30">
        <v>1180</v>
      </c>
      <c r="G72" s="31"/>
      <c r="H72" s="31">
        <v>968.79258</v>
      </c>
      <c r="I72" s="31"/>
      <c r="J72" s="31"/>
      <c r="K72" s="31">
        <v>968.79258</v>
      </c>
      <c r="L72" s="31"/>
      <c r="M72" s="31">
        <v>968.79258</v>
      </c>
      <c r="N72" s="31"/>
      <c r="O72" s="31"/>
      <c r="P72" s="31">
        <v>968.79258</v>
      </c>
      <c r="Q72" s="31">
        <v>0</v>
      </c>
      <c r="R72" s="30">
        <v>1153.49509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1:39" ht="12">
      <c r="A73" s="18" t="s">
        <v>251</v>
      </c>
      <c r="B73" s="29" t="s">
        <v>47</v>
      </c>
      <c r="C73" s="30">
        <v>4000</v>
      </c>
      <c r="D73" s="31"/>
      <c r="E73" s="31"/>
      <c r="F73" s="30">
        <v>4000</v>
      </c>
      <c r="G73" s="31"/>
      <c r="H73" s="30">
        <v>4000</v>
      </c>
      <c r="I73" s="31"/>
      <c r="J73" s="31"/>
      <c r="K73" s="30">
        <v>4000</v>
      </c>
      <c r="L73" s="31"/>
      <c r="M73" s="30">
        <v>4000</v>
      </c>
      <c r="N73" s="31"/>
      <c r="O73" s="31"/>
      <c r="P73" s="30">
        <v>4000</v>
      </c>
      <c r="Q73" s="31">
        <v>0</v>
      </c>
      <c r="R73" s="30">
        <v>4240.6506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  <row r="74" spans="1:39" ht="36.75" customHeight="1">
      <c r="A74" s="18" t="s">
        <v>252</v>
      </c>
      <c r="B74" s="29" t="s">
        <v>134</v>
      </c>
      <c r="C74" s="30">
        <v>700</v>
      </c>
      <c r="D74" s="31"/>
      <c r="E74" s="31"/>
      <c r="F74" s="30">
        <v>700</v>
      </c>
      <c r="G74" s="31"/>
      <c r="H74" s="30">
        <v>700</v>
      </c>
      <c r="I74" s="31"/>
      <c r="J74" s="31"/>
      <c r="K74" s="30">
        <v>700</v>
      </c>
      <c r="L74" s="31"/>
      <c r="M74" s="30">
        <v>700</v>
      </c>
      <c r="N74" s="31"/>
      <c r="O74" s="31"/>
      <c r="P74" s="30">
        <v>700</v>
      </c>
      <c r="Q74" s="31">
        <v>0</v>
      </c>
      <c r="R74" s="30">
        <v>1199.08304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16.5" customHeight="1">
      <c r="A75" s="18" t="s">
        <v>253</v>
      </c>
      <c r="B75" s="29" t="s">
        <v>48</v>
      </c>
      <c r="C75" s="30">
        <v>0</v>
      </c>
      <c r="D75" s="31"/>
      <c r="E75" s="31"/>
      <c r="F75" s="30">
        <v>0</v>
      </c>
      <c r="G75" s="31"/>
      <c r="H75" s="31">
        <v>0</v>
      </c>
      <c r="I75" s="31"/>
      <c r="J75" s="31"/>
      <c r="K75" s="31">
        <v>0</v>
      </c>
      <c r="L75" s="31"/>
      <c r="M75" s="31">
        <v>0</v>
      </c>
      <c r="N75" s="31"/>
      <c r="O75" s="31"/>
      <c r="P75" s="31">
        <v>0</v>
      </c>
      <c r="Q75" s="31">
        <v>0</v>
      </c>
      <c r="R75" s="31">
        <v>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24">
      <c r="A76" s="18" t="s">
        <v>254</v>
      </c>
      <c r="B76" s="29" t="s">
        <v>49</v>
      </c>
      <c r="C76" s="30">
        <v>1641.76</v>
      </c>
      <c r="D76" s="31"/>
      <c r="E76" s="31"/>
      <c r="F76" s="30">
        <v>1641.76</v>
      </c>
      <c r="G76" s="31"/>
      <c r="H76" s="31">
        <v>1641.75</v>
      </c>
      <c r="I76" s="31"/>
      <c r="J76" s="31"/>
      <c r="K76" s="31">
        <v>1641.75</v>
      </c>
      <c r="L76" s="31"/>
      <c r="M76" s="31">
        <v>1641.75</v>
      </c>
      <c r="N76" s="31"/>
      <c r="O76" s="31"/>
      <c r="P76" s="31">
        <v>1641.75</v>
      </c>
      <c r="Q76" s="31">
        <v>0</v>
      </c>
      <c r="R76" s="30">
        <v>4955.33223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24">
      <c r="A77" s="18" t="s">
        <v>255</v>
      </c>
      <c r="B77" s="29" t="s">
        <v>50</v>
      </c>
      <c r="C77" s="30">
        <v>6000</v>
      </c>
      <c r="D77" s="31"/>
      <c r="E77" s="31"/>
      <c r="F77" s="30">
        <v>6000</v>
      </c>
      <c r="G77" s="31"/>
      <c r="H77" s="30">
        <v>6000</v>
      </c>
      <c r="I77" s="31"/>
      <c r="J77" s="31"/>
      <c r="K77" s="30">
        <v>6000</v>
      </c>
      <c r="L77" s="31"/>
      <c r="M77" s="30">
        <v>6000</v>
      </c>
      <c r="N77" s="31"/>
      <c r="O77" s="31"/>
      <c r="P77" s="30">
        <v>6000</v>
      </c>
      <c r="Q77" s="31">
        <v>0</v>
      </c>
      <c r="R77" s="30">
        <v>6995.80008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12">
      <c r="A78" s="18" t="s">
        <v>256</v>
      </c>
      <c r="B78" s="29" t="s">
        <v>51</v>
      </c>
      <c r="C78" s="30">
        <v>10270.69832</v>
      </c>
      <c r="D78" s="31"/>
      <c r="E78" s="31"/>
      <c r="F78" s="30">
        <v>10270.69832</v>
      </c>
      <c r="G78" s="31"/>
      <c r="H78" s="30">
        <v>10270.69832</v>
      </c>
      <c r="I78" s="31"/>
      <c r="J78" s="31"/>
      <c r="K78" s="30">
        <v>10270.69832</v>
      </c>
      <c r="L78" s="31"/>
      <c r="M78" s="30">
        <v>10270.69832</v>
      </c>
      <c r="N78" s="31"/>
      <c r="O78" s="31"/>
      <c r="P78" s="30">
        <v>10270.69832</v>
      </c>
      <c r="Q78" s="31">
        <v>0</v>
      </c>
      <c r="R78" s="30">
        <v>15594.71178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39" ht="12">
      <c r="A79" s="18" t="s">
        <v>257</v>
      </c>
      <c r="B79" s="29" t="s">
        <v>52</v>
      </c>
      <c r="C79" s="30">
        <v>4208.27959</v>
      </c>
      <c r="D79" s="31"/>
      <c r="E79" s="31"/>
      <c r="F79" s="30">
        <v>4208.27959</v>
      </c>
      <c r="G79" s="31"/>
      <c r="H79" s="30">
        <v>4208.27959</v>
      </c>
      <c r="I79" s="31"/>
      <c r="J79" s="31"/>
      <c r="K79" s="30">
        <v>4208.27959</v>
      </c>
      <c r="L79" s="31"/>
      <c r="M79" s="30">
        <v>4208.27959</v>
      </c>
      <c r="N79" s="31"/>
      <c r="O79" s="31"/>
      <c r="P79" s="30">
        <v>4208.27959</v>
      </c>
      <c r="Q79" s="31">
        <v>0</v>
      </c>
      <c r="R79" s="30">
        <v>6479.47851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  <row r="80" spans="1:39" ht="12">
      <c r="A80" s="18" t="s">
        <v>258</v>
      </c>
      <c r="B80" s="29" t="s">
        <v>53</v>
      </c>
      <c r="C80" s="30">
        <v>833.3</v>
      </c>
      <c r="D80" s="31"/>
      <c r="E80" s="31"/>
      <c r="F80" s="30">
        <v>833.3</v>
      </c>
      <c r="G80" s="31"/>
      <c r="H80" s="31">
        <v>833.3</v>
      </c>
      <c r="I80" s="31"/>
      <c r="J80" s="31"/>
      <c r="K80" s="31">
        <v>833.3</v>
      </c>
      <c r="L80" s="31"/>
      <c r="M80" s="31">
        <v>833.3</v>
      </c>
      <c r="N80" s="31"/>
      <c r="O80" s="31"/>
      <c r="P80" s="31">
        <v>833.3</v>
      </c>
      <c r="Q80" s="31">
        <v>0</v>
      </c>
      <c r="R80" s="30">
        <v>1250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1:39" ht="12">
      <c r="A81" s="18" t="s">
        <v>259</v>
      </c>
      <c r="B81" s="29" t="s">
        <v>54</v>
      </c>
      <c r="C81" s="30">
        <v>0</v>
      </c>
      <c r="D81" s="31"/>
      <c r="E81" s="31"/>
      <c r="F81" s="30">
        <v>0</v>
      </c>
      <c r="G81" s="31"/>
      <c r="H81" s="31">
        <v>0</v>
      </c>
      <c r="I81" s="31"/>
      <c r="J81" s="31"/>
      <c r="K81" s="31">
        <v>0</v>
      </c>
      <c r="L81" s="31"/>
      <c r="M81" s="31">
        <v>0</v>
      </c>
      <c r="N81" s="31"/>
      <c r="O81" s="31"/>
      <c r="P81" s="31">
        <v>0</v>
      </c>
      <c r="Q81" s="31">
        <v>0</v>
      </c>
      <c r="R81" s="31">
        <v>17437.21177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 spans="1:39" ht="19.5" customHeight="1">
      <c r="A82" s="18" t="s">
        <v>260</v>
      </c>
      <c r="B82" s="29" t="s">
        <v>55</v>
      </c>
      <c r="C82" s="30">
        <v>0</v>
      </c>
      <c r="D82" s="31"/>
      <c r="E82" s="31"/>
      <c r="F82" s="30">
        <v>0</v>
      </c>
      <c r="G82" s="31"/>
      <c r="H82" s="31">
        <v>0</v>
      </c>
      <c r="I82" s="31"/>
      <c r="J82" s="31"/>
      <c r="K82" s="31">
        <v>0</v>
      </c>
      <c r="L82" s="31"/>
      <c r="M82" s="31">
        <v>0</v>
      </c>
      <c r="N82" s="31"/>
      <c r="O82" s="31"/>
      <c r="P82" s="31">
        <v>0</v>
      </c>
      <c r="Q82" s="31">
        <v>0</v>
      </c>
      <c r="R82" s="31">
        <v>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</row>
    <row r="83" spans="1:39" ht="48">
      <c r="A83" s="18" t="s">
        <v>261</v>
      </c>
      <c r="B83" s="29" t="s">
        <v>56</v>
      </c>
      <c r="C83" s="30">
        <v>0</v>
      </c>
      <c r="D83" s="31"/>
      <c r="E83" s="31"/>
      <c r="F83" s="30">
        <v>0</v>
      </c>
      <c r="G83" s="31"/>
      <c r="H83" s="31">
        <v>0</v>
      </c>
      <c r="I83" s="31"/>
      <c r="J83" s="31"/>
      <c r="K83" s="31">
        <v>0</v>
      </c>
      <c r="L83" s="31"/>
      <c r="M83" s="31">
        <v>0</v>
      </c>
      <c r="N83" s="31"/>
      <c r="O83" s="31"/>
      <c r="P83" s="31">
        <v>0</v>
      </c>
      <c r="Q83" s="31">
        <v>0</v>
      </c>
      <c r="R83" s="31">
        <v>0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  <row r="84" spans="1:39" ht="74.25" customHeight="1">
      <c r="A84" s="18" t="s">
        <v>262</v>
      </c>
      <c r="B84" s="29" t="s">
        <v>57</v>
      </c>
      <c r="C84" s="30">
        <v>0</v>
      </c>
      <c r="D84" s="31"/>
      <c r="E84" s="31"/>
      <c r="F84" s="30">
        <v>0</v>
      </c>
      <c r="G84" s="31"/>
      <c r="H84" s="31">
        <v>0</v>
      </c>
      <c r="I84" s="31"/>
      <c r="J84" s="31"/>
      <c r="K84" s="31">
        <v>0</v>
      </c>
      <c r="L84" s="31"/>
      <c r="M84" s="31">
        <v>0</v>
      </c>
      <c r="N84" s="31"/>
      <c r="O84" s="31"/>
      <c r="P84" s="31">
        <v>0</v>
      </c>
      <c r="Q84" s="31">
        <v>0</v>
      </c>
      <c r="R84" s="31">
        <v>0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</row>
    <row r="85" spans="1:39" ht="27" customHeight="1">
      <c r="A85" s="18" t="s">
        <v>263</v>
      </c>
      <c r="B85" s="29" t="s">
        <v>58</v>
      </c>
      <c r="C85" s="30">
        <v>0</v>
      </c>
      <c r="D85" s="31"/>
      <c r="E85" s="31"/>
      <c r="F85" s="30">
        <v>0</v>
      </c>
      <c r="G85" s="31"/>
      <c r="H85" s="31">
        <v>0</v>
      </c>
      <c r="I85" s="31"/>
      <c r="J85" s="31"/>
      <c r="K85" s="31">
        <v>0</v>
      </c>
      <c r="L85" s="31"/>
      <c r="M85" s="31">
        <v>0</v>
      </c>
      <c r="N85" s="31"/>
      <c r="O85" s="31"/>
      <c r="P85" s="31">
        <v>0</v>
      </c>
      <c r="Q85" s="31">
        <v>0</v>
      </c>
      <c r="R85" s="31">
        <v>0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 spans="1:39" ht="54" customHeight="1">
      <c r="A86" s="18" t="s">
        <v>264</v>
      </c>
      <c r="B86" s="29" t="s">
        <v>90</v>
      </c>
      <c r="C86" s="30">
        <v>112.73</v>
      </c>
      <c r="D86" s="31"/>
      <c r="E86" s="31"/>
      <c r="F86" s="30">
        <v>112.73</v>
      </c>
      <c r="G86" s="31"/>
      <c r="H86" s="31">
        <v>103.51369</v>
      </c>
      <c r="I86" s="31"/>
      <c r="J86" s="31"/>
      <c r="K86" s="31">
        <v>103.51369</v>
      </c>
      <c r="L86" s="31"/>
      <c r="M86" s="31">
        <v>103.51369</v>
      </c>
      <c r="N86" s="31"/>
      <c r="O86" s="31"/>
      <c r="P86" s="31">
        <v>103.51369</v>
      </c>
      <c r="Q86" s="31">
        <v>0</v>
      </c>
      <c r="R86" s="30">
        <v>112.68492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1:39" ht="38.25" customHeight="1">
      <c r="A87" s="18" t="s">
        <v>265</v>
      </c>
      <c r="B87" s="29" t="s">
        <v>102</v>
      </c>
      <c r="C87" s="30">
        <v>8.6</v>
      </c>
      <c r="D87" s="31"/>
      <c r="E87" s="31"/>
      <c r="F87" s="30">
        <v>8.6</v>
      </c>
      <c r="G87" s="31"/>
      <c r="H87" s="30">
        <v>8.6</v>
      </c>
      <c r="I87" s="31"/>
      <c r="J87" s="31"/>
      <c r="K87" s="30">
        <v>8.6</v>
      </c>
      <c r="L87" s="31"/>
      <c r="M87" s="30">
        <v>8.6</v>
      </c>
      <c r="N87" s="31"/>
      <c r="O87" s="31"/>
      <c r="P87" s="30">
        <v>8.6</v>
      </c>
      <c r="Q87" s="31">
        <v>0</v>
      </c>
      <c r="R87" s="30">
        <v>8.6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</row>
    <row r="88" spans="1:39" ht="38.25" customHeight="1">
      <c r="A88" s="18" t="s">
        <v>287</v>
      </c>
      <c r="B88" s="29" t="s">
        <v>288</v>
      </c>
      <c r="C88" s="30">
        <v>0</v>
      </c>
      <c r="D88" s="31"/>
      <c r="E88" s="31"/>
      <c r="F88" s="30">
        <v>0</v>
      </c>
      <c r="G88" s="31"/>
      <c r="H88" s="30">
        <v>0</v>
      </c>
      <c r="I88" s="31"/>
      <c r="J88" s="31"/>
      <c r="K88" s="30">
        <v>0</v>
      </c>
      <c r="L88" s="31"/>
      <c r="M88" s="30">
        <v>0</v>
      </c>
      <c r="N88" s="31"/>
      <c r="O88" s="31"/>
      <c r="P88" s="30">
        <v>0</v>
      </c>
      <c r="Q88" s="31"/>
      <c r="R88" s="30">
        <v>392.6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pans="1:39" ht="53.25" customHeight="1">
      <c r="A89" s="18" t="s">
        <v>266</v>
      </c>
      <c r="B89" s="29" t="s">
        <v>289</v>
      </c>
      <c r="C89" s="30">
        <v>0</v>
      </c>
      <c r="D89" s="31"/>
      <c r="E89" s="31"/>
      <c r="F89" s="30">
        <v>0</v>
      </c>
      <c r="G89" s="31"/>
      <c r="H89" s="30">
        <v>0</v>
      </c>
      <c r="I89" s="31"/>
      <c r="J89" s="31"/>
      <c r="K89" s="30">
        <v>0</v>
      </c>
      <c r="L89" s="31"/>
      <c r="M89" s="30">
        <v>0</v>
      </c>
      <c r="N89" s="31"/>
      <c r="O89" s="31"/>
      <c r="P89" s="30">
        <v>0</v>
      </c>
      <c r="Q89" s="31"/>
      <c r="R89" s="30">
        <v>403.7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</row>
    <row r="90" spans="1:39" ht="38.25" customHeight="1">
      <c r="A90" s="18" t="s">
        <v>267</v>
      </c>
      <c r="B90" s="29" t="s">
        <v>290</v>
      </c>
      <c r="C90" s="30">
        <v>0</v>
      </c>
      <c r="D90" s="31"/>
      <c r="E90" s="31"/>
      <c r="F90" s="30">
        <v>0</v>
      </c>
      <c r="G90" s="31"/>
      <c r="H90" s="30">
        <v>0</v>
      </c>
      <c r="I90" s="31"/>
      <c r="J90" s="31"/>
      <c r="K90" s="30">
        <v>0</v>
      </c>
      <c r="L90" s="31"/>
      <c r="M90" s="30">
        <v>0</v>
      </c>
      <c r="N90" s="31"/>
      <c r="O90" s="31"/>
      <c r="P90" s="30">
        <v>0</v>
      </c>
      <c r="Q90" s="31"/>
      <c r="R90" s="30">
        <v>1376.64141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</row>
    <row r="91" spans="1:39" ht="77.25" customHeight="1">
      <c r="A91" s="18" t="s">
        <v>268</v>
      </c>
      <c r="B91" s="32" t="s">
        <v>133</v>
      </c>
      <c r="C91" s="30">
        <v>0</v>
      </c>
      <c r="D91" s="31">
        <v>0</v>
      </c>
      <c r="E91" s="30"/>
      <c r="F91" s="30">
        <v>0</v>
      </c>
      <c r="G91" s="31"/>
      <c r="H91" s="30">
        <v>0</v>
      </c>
      <c r="I91" s="31"/>
      <c r="J91" s="30">
        <v>0</v>
      </c>
      <c r="K91" s="30">
        <v>0</v>
      </c>
      <c r="L91" s="31"/>
      <c r="M91" s="30">
        <v>0</v>
      </c>
      <c r="N91" s="31">
        <v>0</v>
      </c>
      <c r="O91" s="30">
        <v>0</v>
      </c>
      <c r="P91" s="30">
        <v>0</v>
      </c>
      <c r="Q91" s="31">
        <v>0</v>
      </c>
      <c r="R91" s="30">
        <v>0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</row>
    <row r="92" spans="1:39" ht="38.25" customHeight="1">
      <c r="A92" s="7">
        <v>4</v>
      </c>
      <c r="B92" s="29" t="s">
        <v>111</v>
      </c>
      <c r="C92" s="36">
        <f>SUM(C93:C139)</f>
        <v>373163.89414</v>
      </c>
      <c r="D92" s="36"/>
      <c r="E92" s="36"/>
      <c r="F92" s="36">
        <f aca="true" t="shared" si="4" ref="F92:Q92">SUM(F93:F139)</f>
        <v>373163.89414</v>
      </c>
      <c r="G92" s="36"/>
      <c r="H92" s="36">
        <f t="shared" si="4"/>
        <v>358611.08512999996</v>
      </c>
      <c r="I92" s="36"/>
      <c r="J92" s="36">
        <f t="shared" si="4"/>
        <v>0</v>
      </c>
      <c r="K92" s="36">
        <f t="shared" si="4"/>
        <v>358611.08512999996</v>
      </c>
      <c r="L92" s="36"/>
      <c r="M92" s="36">
        <f t="shared" si="4"/>
        <v>358611.08512999996</v>
      </c>
      <c r="N92" s="36"/>
      <c r="O92" s="36"/>
      <c r="P92" s="36">
        <f t="shared" si="4"/>
        <v>358611.08512999996</v>
      </c>
      <c r="Q92" s="36">
        <f t="shared" si="4"/>
        <v>0</v>
      </c>
      <c r="R92" s="36">
        <f>SUM(R93:R139)</f>
        <v>513327.13285000005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 spans="1:39" ht="38.25" customHeight="1">
      <c r="A93" s="18" t="s">
        <v>269</v>
      </c>
      <c r="B93" s="29" t="s">
        <v>112</v>
      </c>
      <c r="C93" s="30">
        <f>86752.53868+13247.46132</f>
        <v>100000</v>
      </c>
      <c r="D93" s="31"/>
      <c r="E93" s="31"/>
      <c r="F93" s="30">
        <f>86752.53868+13247.46132</f>
        <v>100000</v>
      </c>
      <c r="G93" s="31"/>
      <c r="H93" s="30">
        <f>86752.53868+13247.46132</f>
        <v>100000</v>
      </c>
      <c r="I93" s="31"/>
      <c r="J93" s="31">
        <v>0</v>
      </c>
      <c r="K93" s="30">
        <f>86752.53868+13247.46132</f>
        <v>100000</v>
      </c>
      <c r="L93" s="31"/>
      <c r="M93" s="30">
        <f>86752.53868+13247.46132</f>
        <v>100000</v>
      </c>
      <c r="N93" s="31"/>
      <c r="O93" s="31"/>
      <c r="P93" s="30">
        <f>86752.53868+13247.46132</f>
        <v>100000</v>
      </c>
      <c r="Q93" s="31">
        <v>0</v>
      </c>
      <c r="R93" s="30">
        <v>143495.49108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</row>
    <row r="94" spans="1:39" ht="38.25" customHeight="1">
      <c r="A94" s="18" t="s">
        <v>270</v>
      </c>
      <c r="B94" s="29" t="s">
        <v>113</v>
      </c>
      <c r="C94" s="30">
        <f>20089.894</f>
        <v>20089.894</v>
      </c>
      <c r="D94" s="31"/>
      <c r="E94" s="31"/>
      <c r="F94" s="30">
        <f>20089.894</f>
        <v>20089.894</v>
      </c>
      <c r="G94" s="31"/>
      <c r="H94" s="30">
        <f>7625.73404</f>
        <v>7625.73404</v>
      </c>
      <c r="I94" s="31"/>
      <c r="J94" s="31">
        <v>0</v>
      </c>
      <c r="K94" s="30">
        <f>7625.73404</f>
        <v>7625.73404</v>
      </c>
      <c r="L94" s="31"/>
      <c r="M94" s="30">
        <f>7625.73404</f>
        <v>7625.73404</v>
      </c>
      <c r="N94" s="31"/>
      <c r="O94" s="31"/>
      <c r="P94" s="30">
        <f>7625.73404</f>
        <v>7625.73404</v>
      </c>
      <c r="Q94" s="31">
        <v>0</v>
      </c>
      <c r="R94" s="30">
        <v>12655.75338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</row>
    <row r="95" spans="1:39" ht="38.25" customHeight="1">
      <c r="A95" s="18" t="s">
        <v>271</v>
      </c>
      <c r="B95" s="32" t="s">
        <v>135</v>
      </c>
      <c r="C95" s="30">
        <v>20000</v>
      </c>
      <c r="D95" s="31"/>
      <c r="E95" s="31"/>
      <c r="F95" s="30">
        <v>20000</v>
      </c>
      <c r="G95" s="31"/>
      <c r="H95" s="30">
        <v>20000</v>
      </c>
      <c r="I95" s="31"/>
      <c r="J95" s="31">
        <v>0</v>
      </c>
      <c r="K95" s="30">
        <v>20000</v>
      </c>
      <c r="L95" s="31"/>
      <c r="M95" s="30">
        <v>20000</v>
      </c>
      <c r="N95" s="31"/>
      <c r="O95" s="31"/>
      <c r="P95" s="30">
        <v>20000</v>
      </c>
      <c r="Q95" s="31">
        <v>0</v>
      </c>
      <c r="R95" s="30">
        <v>15511.74297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</row>
    <row r="96" spans="1:39" ht="38.25" customHeight="1">
      <c r="A96" s="18" t="s">
        <v>272</v>
      </c>
      <c r="B96" s="32" t="s">
        <v>136</v>
      </c>
      <c r="C96" s="31">
        <f>21978.99+43210.94995</f>
        <v>65189.93995</v>
      </c>
      <c r="D96" s="31"/>
      <c r="E96" s="31"/>
      <c r="F96" s="31">
        <f>21978.99+43210.94995</f>
        <v>65189.93995</v>
      </c>
      <c r="G96" s="31"/>
      <c r="H96" s="31">
        <f>21978.99+43210.94995</f>
        <v>65189.93995</v>
      </c>
      <c r="I96" s="31"/>
      <c r="J96" s="31">
        <v>0</v>
      </c>
      <c r="K96" s="31">
        <f>21978.99+43210.94995</f>
        <v>65189.93995</v>
      </c>
      <c r="L96" s="31"/>
      <c r="M96" s="31">
        <f>21978.99+43210.94995</f>
        <v>65189.93995</v>
      </c>
      <c r="N96" s="31"/>
      <c r="O96" s="31"/>
      <c r="P96" s="31">
        <f>21978.99+43210.94995</f>
        <v>65189.93995</v>
      </c>
      <c r="Q96" s="31">
        <v>0</v>
      </c>
      <c r="R96" s="31">
        <v>21978.99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</row>
    <row r="97" spans="1:39" ht="38.25" customHeight="1">
      <c r="A97" s="18" t="s">
        <v>273</v>
      </c>
      <c r="B97" s="32" t="s">
        <v>137</v>
      </c>
      <c r="C97" s="30">
        <v>23.11</v>
      </c>
      <c r="D97" s="31"/>
      <c r="E97" s="31"/>
      <c r="F97" s="30">
        <v>23.11</v>
      </c>
      <c r="G97" s="31"/>
      <c r="H97" s="31">
        <v>6.93</v>
      </c>
      <c r="I97" s="31"/>
      <c r="J97" s="31">
        <v>0</v>
      </c>
      <c r="K97" s="31">
        <v>6.93</v>
      </c>
      <c r="L97" s="31"/>
      <c r="M97" s="31">
        <v>6.93</v>
      </c>
      <c r="N97" s="31"/>
      <c r="O97" s="31"/>
      <c r="P97" s="31">
        <v>6.93</v>
      </c>
      <c r="Q97" s="31">
        <v>0</v>
      </c>
      <c r="R97" s="30">
        <v>23.11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</row>
    <row r="98" spans="1:39" ht="38.25" customHeight="1">
      <c r="A98" s="18" t="s">
        <v>274</v>
      </c>
      <c r="B98" s="29" t="s">
        <v>114</v>
      </c>
      <c r="C98" s="30">
        <v>40000</v>
      </c>
      <c r="D98" s="31"/>
      <c r="E98" s="31"/>
      <c r="F98" s="30">
        <v>40000</v>
      </c>
      <c r="G98" s="31"/>
      <c r="H98" s="31">
        <v>38553.06</v>
      </c>
      <c r="I98" s="31"/>
      <c r="J98" s="31">
        <v>0</v>
      </c>
      <c r="K98" s="31">
        <v>38553.06</v>
      </c>
      <c r="L98" s="31"/>
      <c r="M98" s="31">
        <v>38553.06</v>
      </c>
      <c r="N98" s="31"/>
      <c r="O98" s="31"/>
      <c r="P98" s="31">
        <v>38553.06</v>
      </c>
      <c r="Q98" s="31">
        <v>0</v>
      </c>
      <c r="R98" s="31">
        <v>38553.06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</row>
    <row r="99" spans="1:39" ht="38.25" customHeight="1">
      <c r="A99" s="23" t="s">
        <v>138</v>
      </c>
      <c r="B99" s="32" t="s">
        <v>139</v>
      </c>
      <c r="C99" s="30">
        <v>4942.87</v>
      </c>
      <c r="D99" s="31"/>
      <c r="E99" s="31"/>
      <c r="F99" s="30">
        <v>4942.87</v>
      </c>
      <c r="G99" s="31"/>
      <c r="H99" s="30">
        <v>4942.87</v>
      </c>
      <c r="I99" s="31"/>
      <c r="J99" s="31">
        <v>0</v>
      </c>
      <c r="K99" s="30">
        <v>4942.87</v>
      </c>
      <c r="L99" s="31"/>
      <c r="M99" s="30">
        <v>4942.87</v>
      </c>
      <c r="N99" s="31"/>
      <c r="O99" s="31"/>
      <c r="P99" s="30">
        <v>4942.87</v>
      </c>
      <c r="Q99" s="31">
        <v>0</v>
      </c>
      <c r="R99" s="30">
        <v>12418.40221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</row>
    <row r="100" spans="1:39" ht="56.25" customHeight="1">
      <c r="A100" s="23" t="s">
        <v>140</v>
      </c>
      <c r="B100" s="32" t="s">
        <v>132</v>
      </c>
      <c r="C100" s="30">
        <v>82.98</v>
      </c>
      <c r="D100" s="31"/>
      <c r="E100" s="31"/>
      <c r="F100" s="30">
        <v>82.98</v>
      </c>
      <c r="G100" s="31"/>
      <c r="H100" s="30">
        <v>0</v>
      </c>
      <c r="I100" s="31"/>
      <c r="J100" s="31">
        <v>0</v>
      </c>
      <c r="K100" s="30">
        <v>0</v>
      </c>
      <c r="L100" s="31"/>
      <c r="M100" s="30">
        <v>0</v>
      </c>
      <c r="N100" s="31"/>
      <c r="O100" s="31"/>
      <c r="P100" s="30">
        <v>0</v>
      </c>
      <c r="Q100" s="31">
        <v>0</v>
      </c>
      <c r="R100" s="30">
        <v>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</row>
    <row r="101" spans="1:39" ht="38.25" customHeight="1">
      <c r="A101" s="23" t="s">
        <v>142</v>
      </c>
      <c r="B101" s="32" t="s">
        <v>141</v>
      </c>
      <c r="C101" s="30">
        <v>0</v>
      </c>
      <c r="D101" s="31"/>
      <c r="E101" s="31"/>
      <c r="F101" s="30">
        <v>0</v>
      </c>
      <c r="G101" s="31"/>
      <c r="H101" s="31">
        <v>0</v>
      </c>
      <c r="I101" s="31"/>
      <c r="J101" s="31">
        <v>0</v>
      </c>
      <c r="K101" s="31">
        <v>0</v>
      </c>
      <c r="L101" s="31"/>
      <c r="M101" s="31">
        <v>0</v>
      </c>
      <c r="N101" s="31"/>
      <c r="O101" s="31"/>
      <c r="P101" s="31">
        <v>0</v>
      </c>
      <c r="Q101" s="31">
        <v>0</v>
      </c>
      <c r="R101" s="31">
        <v>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ht="53.25" customHeight="1">
      <c r="A102" s="23" t="s">
        <v>144</v>
      </c>
      <c r="B102" s="32" t="s">
        <v>143</v>
      </c>
      <c r="C102" s="30">
        <v>0</v>
      </c>
      <c r="D102" s="31"/>
      <c r="E102" s="31"/>
      <c r="F102" s="30">
        <v>0</v>
      </c>
      <c r="G102" s="31"/>
      <c r="H102" s="31">
        <v>0</v>
      </c>
      <c r="I102" s="31"/>
      <c r="J102" s="31">
        <v>0</v>
      </c>
      <c r="K102" s="31">
        <v>0</v>
      </c>
      <c r="L102" s="31"/>
      <c r="M102" s="31">
        <v>0</v>
      </c>
      <c r="N102" s="31"/>
      <c r="O102" s="31"/>
      <c r="P102" s="31">
        <v>0</v>
      </c>
      <c r="Q102" s="31">
        <v>0</v>
      </c>
      <c r="R102" s="31">
        <v>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 ht="38.25" customHeight="1">
      <c r="A103" s="23" t="s">
        <v>146</v>
      </c>
      <c r="B103" s="32" t="s">
        <v>145</v>
      </c>
      <c r="C103" s="30">
        <v>0</v>
      </c>
      <c r="D103" s="31"/>
      <c r="E103" s="31"/>
      <c r="F103" s="30">
        <v>0</v>
      </c>
      <c r="G103" s="31"/>
      <c r="H103" s="31">
        <v>0</v>
      </c>
      <c r="I103" s="31"/>
      <c r="J103" s="31">
        <v>0</v>
      </c>
      <c r="K103" s="31">
        <v>0</v>
      </c>
      <c r="L103" s="31"/>
      <c r="M103" s="31">
        <v>0</v>
      </c>
      <c r="N103" s="31"/>
      <c r="O103" s="31"/>
      <c r="P103" s="31">
        <v>0</v>
      </c>
      <c r="Q103" s="31">
        <v>0</v>
      </c>
      <c r="R103" s="31">
        <v>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</row>
    <row r="104" spans="1:39" ht="38.25" customHeight="1">
      <c r="A104" s="23" t="s">
        <v>148</v>
      </c>
      <c r="B104" s="32" t="s">
        <v>147</v>
      </c>
      <c r="C104" s="30">
        <v>0</v>
      </c>
      <c r="D104" s="31"/>
      <c r="E104" s="31"/>
      <c r="F104" s="30">
        <v>0</v>
      </c>
      <c r="G104" s="31"/>
      <c r="H104" s="31">
        <v>0</v>
      </c>
      <c r="I104" s="31"/>
      <c r="J104" s="31">
        <v>0</v>
      </c>
      <c r="K104" s="31">
        <v>0</v>
      </c>
      <c r="L104" s="31"/>
      <c r="M104" s="31">
        <v>0</v>
      </c>
      <c r="N104" s="31"/>
      <c r="O104" s="31"/>
      <c r="P104" s="31">
        <v>0</v>
      </c>
      <c r="Q104" s="31">
        <v>0</v>
      </c>
      <c r="R104" s="31">
        <v>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</row>
    <row r="105" spans="1:39" ht="38.25" customHeight="1">
      <c r="A105" s="23" t="s">
        <v>150</v>
      </c>
      <c r="B105" s="32" t="s">
        <v>149</v>
      </c>
      <c r="C105" s="30">
        <v>319</v>
      </c>
      <c r="D105" s="31"/>
      <c r="E105" s="31"/>
      <c r="F105" s="30">
        <v>319</v>
      </c>
      <c r="G105" s="31"/>
      <c r="H105" s="31">
        <v>0</v>
      </c>
      <c r="I105" s="31"/>
      <c r="J105" s="31">
        <v>0</v>
      </c>
      <c r="K105" s="31">
        <v>0</v>
      </c>
      <c r="L105" s="31"/>
      <c r="M105" s="31">
        <v>0</v>
      </c>
      <c r="N105" s="31"/>
      <c r="O105" s="31"/>
      <c r="P105" s="31">
        <v>0</v>
      </c>
      <c r="Q105" s="31">
        <v>0</v>
      </c>
      <c r="R105" s="31">
        <v>5462.70651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39" ht="38.25" customHeight="1">
      <c r="A106" s="23" t="s">
        <v>152</v>
      </c>
      <c r="B106" s="32" t="s">
        <v>151</v>
      </c>
      <c r="C106" s="30">
        <v>3000</v>
      </c>
      <c r="D106" s="31"/>
      <c r="E106" s="31"/>
      <c r="F106" s="30">
        <v>3000</v>
      </c>
      <c r="G106" s="31"/>
      <c r="H106" s="30">
        <v>3000</v>
      </c>
      <c r="I106" s="31"/>
      <c r="J106" s="31">
        <v>0</v>
      </c>
      <c r="K106" s="30">
        <v>3000</v>
      </c>
      <c r="L106" s="31"/>
      <c r="M106" s="30">
        <v>3000</v>
      </c>
      <c r="N106" s="31"/>
      <c r="O106" s="31"/>
      <c r="P106" s="30">
        <v>3000</v>
      </c>
      <c r="Q106" s="31">
        <v>0</v>
      </c>
      <c r="R106" s="30">
        <v>7620.47497</v>
      </c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</row>
    <row r="107" spans="1:39" ht="38.25" customHeight="1">
      <c r="A107" s="23" t="s">
        <v>154</v>
      </c>
      <c r="B107" s="32" t="s">
        <v>153</v>
      </c>
      <c r="C107" s="37">
        <v>0</v>
      </c>
      <c r="D107" s="31"/>
      <c r="E107" s="31"/>
      <c r="F107" s="38">
        <v>0</v>
      </c>
      <c r="G107" s="31"/>
      <c r="H107" s="31">
        <v>0</v>
      </c>
      <c r="I107" s="31"/>
      <c r="J107" s="31">
        <v>0</v>
      </c>
      <c r="K107" s="31">
        <v>0</v>
      </c>
      <c r="L107" s="31"/>
      <c r="M107" s="31">
        <v>0</v>
      </c>
      <c r="N107" s="31"/>
      <c r="O107" s="31"/>
      <c r="P107" s="31">
        <v>0</v>
      </c>
      <c r="Q107" s="31">
        <v>0</v>
      </c>
      <c r="R107" s="31">
        <v>0</v>
      </c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ht="61.5" customHeight="1">
      <c r="A108" s="23" t="s">
        <v>156</v>
      </c>
      <c r="B108" s="32" t="s">
        <v>155</v>
      </c>
      <c r="C108" s="37">
        <v>0</v>
      </c>
      <c r="D108" s="31"/>
      <c r="E108" s="31"/>
      <c r="F108" s="37">
        <v>0</v>
      </c>
      <c r="G108" s="31"/>
      <c r="H108" s="31">
        <v>0</v>
      </c>
      <c r="I108" s="31"/>
      <c r="J108" s="31">
        <v>0</v>
      </c>
      <c r="K108" s="31">
        <v>0</v>
      </c>
      <c r="L108" s="31"/>
      <c r="M108" s="31">
        <v>0</v>
      </c>
      <c r="N108" s="31"/>
      <c r="O108" s="31"/>
      <c r="P108" s="31">
        <v>0</v>
      </c>
      <c r="Q108" s="31">
        <v>0</v>
      </c>
      <c r="R108" s="31">
        <v>0</v>
      </c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ht="52.5" customHeight="1">
      <c r="A109" s="23" t="s">
        <v>158</v>
      </c>
      <c r="B109" s="32" t="s">
        <v>157</v>
      </c>
      <c r="C109" s="37">
        <v>0</v>
      </c>
      <c r="D109" s="31"/>
      <c r="E109" s="31"/>
      <c r="F109" s="37">
        <v>0</v>
      </c>
      <c r="G109" s="31"/>
      <c r="H109" s="31">
        <v>0</v>
      </c>
      <c r="I109" s="31"/>
      <c r="J109" s="31">
        <v>0</v>
      </c>
      <c r="K109" s="31">
        <v>0</v>
      </c>
      <c r="L109" s="31"/>
      <c r="M109" s="31">
        <v>0</v>
      </c>
      <c r="N109" s="31"/>
      <c r="O109" s="31"/>
      <c r="P109" s="31">
        <v>0</v>
      </c>
      <c r="Q109" s="31">
        <v>0</v>
      </c>
      <c r="R109" s="31">
        <v>0</v>
      </c>
      <c r="S109" s="6"/>
      <c r="T109" s="6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39" ht="68.25" customHeight="1">
      <c r="A110" s="23" t="s">
        <v>160</v>
      </c>
      <c r="B110" s="32" t="s">
        <v>159</v>
      </c>
      <c r="C110" s="37">
        <v>0</v>
      </c>
      <c r="D110" s="31"/>
      <c r="E110" s="31"/>
      <c r="F110" s="37">
        <v>0</v>
      </c>
      <c r="G110" s="31"/>
      <c r="H110" s="31">
        <v>0</v>
      </c>
      <c r="I110" s="31"/>
      <c r="J110" s="31">
        <v>0</v>
      </c>
      <c r="K110" s="31">
        <v>0</v>
      </c>
      <c r="L110" s="31"/>
      <c r="M110" s="31">
        <v>0</v>
      </c>
      <c r="N110" s="31"/>
      <c r="O110" s="31"/>
      <c r="P110" s="31">
        <v>0</v>
      </c>
      <c r="Q110" s="31">
        <v>0</v>
      </c>
      <c r="R110" s="31">
        <v>0</v>
      </c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</row>
    <row r="111" spans="1:39" ht="63" customHeight="1">
      <c r="A111" s="39" t="s">
        <v>162</v>
      </c>
      <c r="B111" s="32" t="s">
        <v>161</v>
      </c>
      <c r="C111" s="37">
        <v>0</v>
      </c>
      <c r="D111" s="31"/>
      <c r="E111" s="31"/>
      <c r="F111" s="37">
        <v>0</v>
      </c>
      <c r="G111" s="31"/>
      <c r="H111" s="31">
        <v>0</v>
      </c>
      <c r="I111" s="31"/>
      <c r="J111" s="31">
        <v>0</v>
      </c>
      <c r="K111" s="31">
        <v>0</v>
      </c>
      <c r="L111" s="31"/>
      <c r="M111" s="31">
        <v>0</v>
      </c>
      <c r="N111" s="31"/>
      <c r="O111" s="31"/>
      <c r="P111" s="31">
        <v>0</v>
      </c>
      <c r="Q111" s="31">
        <v>0</v>
      </c>
      <c r="R111" s="31">
        <v>0</v>
      </c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1:39" ht="62.25" customHeight="1">
      <c r="A112" s="39" t="s">
        <v>275</v>
      </c>
      <c r="B112" s="32" t="s">
        <v>163</v>
      </c>
      <c r="C112" s="37">
        <v>0</v>
      </c>
      <c r="D112" s="31"/>
      <c r="E112" s="31"/>
      <c r="F112" s="37">
        <v>0</v>
      </c>
      <c r="G112" s="31"/>
      <c r="H112" s="31">
        <v>0</v>
      </c>
      <c r="I112" s="31"/>
      <c r="J112" s="31">
        <v>0</v>
      </c>
      <c r="K112" s="31">
        <v>0</v>
      </c>
      <c r="L112" s="31"/>
      <c r="M112" s="31">
        <v>0</v>
      </c>
      <c r="N112" s="31"/>
      <c r="O112" s="31"/>
      <c r="P112" s="31">
        <v>0</v>
      </c>
      <c r="Q112" s="31">
        <v>0</v>
      </c>
      <c r="R112" s="31">
        <v>0</v>
      </c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1:39" ht="65.25" customHeight="1">
      <c r="A113" s="39" t="s">
        <v>165</v>
      </c>
      <c r="B113" s="32" t="s">
        <v>164</v>
      </c>
      <c r="C113" s="37">
        <v>0</v>
      </c>
      <c r="D113" s="31"/>
      <c r="E113" s="31"/>
      <c r="F113" s="37">
        <v>0</v>
      </c>
      <c r="G113" s="31"/>
      <c r="H113" s="31">
        <v>0</v>
      </c>
      <c r="I113" s="31"/>
      <c r="J113" s="31">
        <v>0</v>
      </c>
      <c r="K113" s="31">
        <v>0</v>
      </c>
      <c r="L113" s="31"/>
      <c r="M113" s="31">
        <v>0</v>
      </c>
      <c r="N113" s="31"/>
      <c r="O113" s="31"/>
      <c r="P113" s="31">
        <v>0</v>
      </c>
      <c r="Q113" s="31">
        <v>0</v>
      </c>
      <c r="R113" s="31">
        <v>0</v>
      </c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ht="68.25" customHeight="1">
      <c r="A114" s="39" t="s">
        <v>167</v>
      </c>
      <c r="B114" s="32" t="s">
        <v>166</v>
      </c>
      <c r="C114" s="37">
        <v>0</v>
      </c>
      <c r="D114" s="31"/>
      <c r="E114" s="31"/>
      <c r="F114" s="37">
        <v>0</v>
      </c>
      <c r="G114" s="31"/>
      <c r="H114" s="31">
        <v>0</v>
      </c>
      <c r="I114" s="31"/>
      <c r="J114" s="31">
        <v>0</v>
      </c>
      <c r="K114" s="31">
        <v>0</v>
      </c>
      <c r="L114" s="31"/>
      <c r="M114" s="31">
        <v>0</v>
      </c>
      <c r="N114" s="31"/>
      <c r="O114" s="31"/>
      <c r="P114" s="31">
        <v>0</v>
      </c>
      <c r="Q114" s="31">
        <v>0</v>
      </c>
      <c r="R114" s="31">
        <v>0</v>
      </c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</row>
    <row r="115" spans="1:39" ht="77.25" customHeight="1">
      <c r="A115" s="39" t="s">
        <v>169</v>
      </c>
      <c r="B115" s="32" t="s">
        <v>168</v>
      </c>
      <c r="C115" s="37">
        <v>0</v>
      </c>
      <c r="D115" s="31"/>
      <c r="E115" s="31"/>
      <c r="F115" s="37">
        <v>0</v>
      </c>
      <c r="G115" s="31"/>
      <c r="H115" s="31">
        <v>0</v>
      </c>
      <c r="I115" s="31"/>
      <c r="J115" s="31">
        <v>0</v>
      </c>
      <c r="K115" s="31">
        <v>0</v>
      </c>
      <c r="L115" s="31"/>
      <c r="M115" s="31">
        <v>0</v>
      </c>
      <c r="N115" s="31"/>
      <c r="O115" s="31"/>
      <c r="P115" s="31">
        <v>0</v>
      </c>
      <c r="Q115" s="31">
        <v>0</v>
      </c>
      <c r="R115" s="31">
        <v>0</v>
      </c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</row>
    <row r="116" spans="1:39" ht="54.75" customHeight="1">
      <c r="A116" s="39" t="s">
        <v>171</v>
      </c>
      <c r="B116" s="32" t="s">
        <v>170</v>
      </c>
      <c r="C116" s="37">
        <v>0</v>
      </c>
      <c r="D116" s="31"/>
      <c r="E116" s="31"/>
      <c r="F116" s="37">
        <v>0</v>
      </c>
      <c r="G116" s="31"/>
      <c r="H116" s="31">
        <v>0</v>
      </c>
      <c r="I116" s="31"/>
      <c r="J116" s="31">
        <v>0</v>
      </c>
      <c r="K116" s="31">
        <v>0</v>
      </c>
      <c r="L116" s="31"/>
      <c r="M116" s="31">
        <v>0</v>
      </c>
      <c r="N116" s="31"/>
      <c r="O116" s="31"/>
      <c r="P116" s="31">
        <v>0</v>
      </c>
      <c r="Q116" s="31">
        <v>0</v>
      </c>
      <c r="R116" s="31">
        <v>871.093</v>
      </c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</row>
    <row r="117" spans="1:39" ht="60" customHeight="1">
      <c r="A117" s="39" t="s">
        <v>173</v>
      </c>
      <c r="B117" s="32" t="s">
        <v>172</v>
      </c>
      <c r="C117" s="37">
        <v>0</v>
      </c>
      <c r="D117" s="31"/>
      <c r="E117" s="31"/>
      <c r="F117" s="37">
        <v>0</v>
      </c>
      <c r="G117" s="31"/>
      <c r="H117" s="31">
        <v>0</v>
      </c>
      <c r="I117" s="31"/>
      <c r="J117" s="31">
        <v>0</v>
      </c>
      <c r="K117" s="31">
        <v>0</v>
      </c>
      <c r="L117" s="31"/>
      <c r="M117" s="31">
        <v>0</v>
      </c>
      <c r="N117" s="31"/>
      <c r="O117" s="31"/>
      <c r="P117" s="31">
        <v>0</v>
      </c>
      <c r="Q117" s="31">
        <v>0</v>
      </c>
      <c r="R117" s="31">
        <v>0</v>
      </c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ht="57.75" customHeight="1">
      <c r="A118" s="39" t="s">
        <v>175</v>
      </c>
      <c r="B118" s="32" t="s">
        <v>174</v>
      </c>
      <c r="C118" s="37">
        <v>0</v>
      </c>
      <c r="D118" s="31"/>
      <c r="E118" s="31"/>
      <c r="F118" s="37">
        <v>0</v>
      </c>
      <c r="G118" s="31"/>
      <c r="H118" s="31">
        <v>0</v>
      </c>
      <c r="I118" s="31"/>
      <c r="J118" s="31">
        <v>0</v>
      </c>
      <c r="K118" s="31">
        <v>0</v>
      </c>
      <c r="L118" s="31"/>
      <c r="M118" s="31">
        <v>0</v>
      </c>
      <c r="N118" s="31"/>
      <c r="O118" s="31"/>
      <c r="P118" s="31">
        <v>0</v>
      </c>
      <c r="Q118" s="31">
        <v>0</v>
      </c>
      <c r="R118" s="31">
        <v>0</v>
      </c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 ht="77.25" customHeight="1">
      <c r="A119" s="39" t="s">
        <v>177</v>
      </c>
      <c r="B119" s="32" t="s">
        <v>176</v>
      </c>
      <c r="C119" s="37">
        <v>0</v>
      </c>
      <c r="D119" s="31"/>
      <c r="E119" s="31"/>
      <c r="F119" s="37">
        <v>0</v>
      </c>
      <c r="G119" s="31"/>
      <c r="H119" s="31">
        <v>0</v>
      </c>
      <c r="I119" s="31"/>
      <c r="J119" s="31">
        <v>0</v>
      </c>
      <c r="K119" s="31">
        <v>0</v>
      </c>
      <c r="L119" s="31"/>
      <c r="M119" s="31">
        <v>0</v>
      </c>
      <c r="N119" s="31"/>
      <c r="O119" s="31"/>
      <c r="P119" s="31">
        <v>0</v>
      </c>
      <c r="Q119" s="31">
        <v>0</v>
      </c>
      <c r="R119" s="31">
        <v>0</v>
      </c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</row>
    <row r="120" spans="1:39" ht="39.75" customHeight="1">
      <c r="A120" s="39" t="s">
        <v>179</v>
      </c>
      <c r="B120" s="32" t="s">
        <v>178</v>
      </c>
      <c r="C120" s="37">
        <v>0</v>
      </c>
      <c r="D120" s="31"/>
      <c r="E120" s="31"/>
      <c r="F120" s="37">
        <v>0</v>
      </c>
      <c r="G120" s="31"/>
      <c r="H120" s="31">
        <v>0</v>
      </c>
      <c r="I120" s="31"/>
      <c r="J120" s="31">
        <v>0</v>
      </c>
      <c r="K120" s="31">
        <v>0</v>
      </c>
      <c r="L120" s="31"/>
      <c r="M120" s="31">
        <v>0</v>
      </c>
      <c r="N120" s="31"/>
      <c r="O120" s="31"/>
      <c r="P120" s="31">
        <v>0</v>
      </c>
      <c r="Q120" s="31">
        <v>0</v>
      </c>
      <c r="R120" s="31">
        <v>0</v>
      </c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</row>
    <row r="121" spans="1:39" ht="42" customHeight="1">
      <c r="A121" s="39" t="s">
        <v>181</v>
      </c>
      <c r="B121" s="32" t="s">
        <v>180</v>
      </c>
      <c r="C121" s="37">
        <v>0</v>
      </c>
      <c r="D121" s="31"/>
      <c r="E121" s="31"/>
      <c r="F121" s="37">
        <v>0</v>
      </c>
      <c r="G121" s="31"/>
      <c r="H121" s="31">
        <v>0</v>
      </c>
      <c r="I121" s="31"/>
      <c r="J121" s="31">
        <v>0</v>
      </c>
      <c r="K121" s="31">
        <v>0</v>
      </c>
      <c r="L121" s="31"/>
      <c r="M121" s="31">
        <v>0</v>
      </c>
      <c r="N121" s="31"/>
      <c r="O121" s="31"/>
      <c r="P121" s="31">
        <v>0</v>
      </c>
      <c r="Q121" s="31">
        <v>0</v>
      </c>
      <c r="R121" s="31">
        <v>0</v>
      </c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</row>
    <row r="122" spans="1:39" ht="38.25" customHeight="1">
      <c r="A122" s="39" t="s">
        <v>183</v>
      </c>
      <c r="B122" s="32" t="s">
        <v>182</v>
      </c>
      <c r="C122" s="37">
        <v>0</v>
      </c>
      <c r="D122" s="31"/>
      <c r="E122" s="31"/>
      <c r="F122" s="37">
        <v>0</v>
      </c>
      <c r="G122" s="31"/>
      <c r="H122" s="31">
        <v>0</v>
      </c>
      <c r="I122" s="31"/>
      <c r="J122" s="31">
        <v>0</v>
      </c>
      <c r="K122" s="31">
        <v>0</v>
      </c>
      <c r="L122" s="31"/>
      <c r="M122" s="31">
        <v>0</v>
      </c>
      <c r="N122" s="31"/>
      <c r="O122" s="31"/>
      <c r="P122" s="31">
        <v>0</v>
      </c>
      <c r="Q122" s="31">
        <v>0</v>
      </c>
      <c r="R122" s="31">
        <v>0</v>
      </c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</row>
    <row r="123" spans="1:39" ht="38.25" customHeight="1">
      <c r="A123" s="39" t="s">
        <v>185</v>
      </c>
      <c r="B123" s="32" t="s">
        <v>184</v>
      </c>
      <c r="C123" s="37">
        <v>0</v>
      </c>
      <c r="D123" s="31"/>
      <c r="E123" s="31"/>
      <c r="F123" s="37">
        <v>0</v>
      </c>
      <c r="G123" s="31"/>
      <c r="H123" s="31">
        <v>0</v>
      </c>
      <c r="I123" s="31"/>
      <c r="J123" s="31">
        <v>0</v>
      </c>
      <c r="K123" s="31">
        <v>0</v>
      </c>
      <c r="L123" s="31"/>
      <c r="M123" s="31">
        <v>0</v>
      </c>
      <c r="N123" s="31"/>
      <c r="O123" s="31"/>
      <c r="P123" s="31">
        <v>0</v>
      </c>
      <c r="Q123" s="31">
        <v>0</v>
      </c>
      <c r="R123" s="31">
        <v>0</v>
      </c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</row>
    <row r="124" spans="1:39" ht="38.25" customHeight="1">
      <c r="A124" s="39" t="s">
        <v>187</v>
      </c>
      <c r="B124" s="32" t="s">
        <v>186</v>
      </c>
      <c r="C124" s="37">
        <v>0</v>
      </c>
      <c r="D124" s="31"/>
      <c r="E124" s="31"/>
      <c r="F124" s="37">
        <v>0</v>
      </c>
      <c r="G124" s="31"/>
      <c r="H124" s="31">
        <v>0</v>
      </c>
      <c r="I124" s="31"/>
      <c r="J124" s="31">
        <v>0</v>
      </c>
      <c r="K124" s="31">
        <v>0</v>
      </c>
      <c r="L124" s="31"/>
      <c r="M124" s="31">
        <v>0</v>
      </c>
      <c r="N124" s="31"/>
      <c r="O124" s="31"/>
      <c r="P124" s="31">
        <v>0</v>
      </c>
      <c r="Q124" s="31">
        <v>0</v>
      </c>
      <c r="R124" s="31">
        <v>0</v>
      </c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ht="38.25" customHeight="1">
      <c r="A125" s="39" t="s">
        <v>189</v>
      </c>
      <c r="B125" s="32" t="s">
        <v>188</v>
      </c>
      <c r="C125" s="37">
        <v>0</v>
      </c>
      <c r="D125" s="31"/>
      <c r="E125" s="31"/>
      <c r="F125" s="37">
        <v>0</v>
      </c>
      <c r="G125" s="31"/>
      <c r="H125" s="31">
        <v>0</v>
      </c>
      <c r="I125" s="31"/>
      <c r="J125" s="31">
        <v>0</v>
      </c>
      <c r="K125" s="31">
        <v>0</v>
      </c>
      <c r="L125" s="31"/>
      <c r="M125" s="31">
        <v>0</v>
      </c>
      <c r="N125" s="31"/>
      <c r="O125" s="31"/>
      <c r="P125" s="31">
        <v>0</v>
      </c>
      <c r="Q125" s="31">
        <v>0</v>
      </c>
      <c r="R125" s="31">
        <v>0</v>
      </c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39" ht="38.25" customHeight="1">
      <c r="A126" s="39" t="s">
        <v>191</v>
      </c>
      <c r="B126" s="32" t="s">
        <v>190</v>
      </c>
      <c r="C126" s="37">
        <v>0</v>
      </c>
      <c r="D126" s="31"/>
      <c r="E126" s="31"/>
      <c r="F126" s="37">
        <v>0</v>
      </c>
      <c r="G126" s="31"/>
      <c r="H126" s="31">
        <v>0</v>
      </c>
      <c r="I126" s="31"/>
      <c r="J126" s="31">
        <v>0</v>
      </c>
      <c r="K126" s="31">
        <v>0</v>
      </c>
      <c r="L126" s="31"/>
      <c r="M126" s="31">
        <v>0</v>
      </c>
      <c r="N126" s="31"/>
      <c r="O126" s="31"/>
      <c r="P126" s="31">
        <v>0</v>
      </c>
      <c r="Q126" s="31">
        <v>0</v>
      </c>
      <c r="R126" s="31">
        <v>0</v>
      </c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</row>
    <row r="127" spans="1:39" ht="38.25" customHeight="1">
      <c r="A127" s="39" t="s">
        <v>193</v>
      </c>
      <c r="B127" s="32" t="s">
        <v>192</v>
      </c>
      <c r="C127" s="37">
        <v>0</v>
      </c>
      <c r="D127" s="31"/>
      <c r="E127" s="31"/>
      <c r="F127" s="37">
        <v>0</v>
      </c>
      <c r="G127" s="31"/>
      <c r="H127" s="31">
        <v>0</v>
      </c>
      <c r="I127" s="31"/>
      <c r="J127" s="31">
        <v>0</v>
      </c>
      <c r="K127" s="31">
        <v>0</v>
      </c>
      <c r="L127" s="31"/>
      <c r="M127" s="31">
        <v>0</v>
      </c>
      <c r="N127" s="31"/>
      <c r="O127" s="31"/>
      <c r="P127" s="31">
        <v>0</v>
      </c>
      <c r="Q127" s="31">
        <v>0</v>
      </c>
      <c r="R127" s="31">
        <v>0</v>
      </c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</row>
    <row r="128" spans="1:39" ht="38.25" customHeight="1">
      <c r="A128" s="39" t="s">
        <v>195</v>
      </c>
      <c r="B128" s="32" t="s">
        <v>194</v>
      </c>
      <c r="C128" s="37">
        <v>0</v>
      </c>
      <c r="D128" s="31"/>
      <c r="E128" s="31"/>
      <c r="F128" s="37">
        <v>0</v>
      </c>
      <c r="G128" s="31"/>
      <c r="H128" s="31">
        <v>0</v>
      </c>
      <c r="I128" s="31"/>
      <c r="J128" s="31">
        <v>0</v>
      </c>
      <c r="K128" s="31">
        <v>0</v>
      </c>
      <c r="L128" s="31"/>
      <c r="M128" s="31">
        <v>0</v>
      </c>
      <c r="N128" s="31"/>
      <c r="O128" s="31"/>
      <c r="P128" s="31">
        <v>0</v>
      </c>
      <c r="Q128" s="31">
        <v>0</v>
      </c>
      <c r="R128" s="31">
        <v>0</v>
      </c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 ht="38.25" customHeight="1">
      <c r="A129" s="39" t="s">
        <v>197</v>
      </c>
      <c r="B129" s="32" t="s">
        <v>196</v>
      </c>
      <c r="C129" s="37">
        <v>0</v>
      </c>
      <c r="D129" s="31"/>
      <c r="E129" s="31"/>
      <c r="F129" s="37">
        <v>0</v>
      </c>
      <c r="G129" s="31"/>
      <c r="H129" s="31">
        <v>0</v>
      </c>
      <c r="I129" s="31"/>
      <c r="J129" s="31">
        <v>0</v>
      </c>
      <c r="K129" s="31">
        <v>0</v>
      </c>
      <c r="L129" s="31"/>
      <c r="M129" s="31">
        <v>0</v>
      </c>
      <c r="N129" s="31"/>
      <c r="O129" s="31"/>
      <c r="P129" s="31">
        <v>0</v>
      </c>
      <c r="Q129" s="31">
        <v>0</v>
      </c>
      <c r="R129" s="31">
        <v>0</v>
      </c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</row>
    <row r="130" spans="1:39" ht="38.25" customHeight="1">
      <c r="A130" s="39" t="s">
        <v>199</v>
      </c>
      <c r="B130" s="32" t="s">
        <v>198</v>
      </c>
      <c r="C130" s="37">
        <v>0</v>
      </c>
      <c r="D130" s="31"/>
      <c r="E130" s="31"/>
      <c r="F130" s="37">
        <v>0</v>
      </c>
      <c r="G130" s="31"/>
      <c r="H130" s="31">
        <v>0</v>
      </c>
      <c r="I130" s="31"/>
      <c r="J130" s="31">
        <v>0</v>
      </c>
      <c r="K130" s="31">
        <v>0</v>
      </c>
      <c r="L130" s="31"/>
      <c r="M130" s="31">
        <v>0</v>
      </c>
      <c r="N130" s="31"/>
      <c r="O130" s="31"/>
      <c r="P130" s="31">
        <v>0</v>
      </c>
      <c r="Q130" s="31">
        <v>0</v>
      </c>
      <c r="R130" s="31">
        <v>2363.48223</v>
      </c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</row>
    <row r="131" spans="1:39" ht="38.25" customHeight="1">
      <c r="A131" s="39" t="s">
        <v>201</v>
      </c>
      <c r="B131" s="32" t="s">
        <v>200</v>
      </c>
      <c r="C131" s="37">
        <v>0</v>
      </c>
      <c r="D131" s="31"/>
      <c r="E131" s="31"/>
      <c r="F131" s="37">
        <v>0</v>
      </c>
      <c r="G131" s="31"/>
      <c r="H131" s="31">
        <v>0</v>
      </c>
      <c r="I131" s="31"/>
      <c r="J131" s="31">
        <v>0</v>
      </c>
      <c r="K131" s="31">
        <v>0</v>
      </c>
      <c r="L131" s="31"/>
      <c r="M131" s="31">
        <v>0</v>
      </c>
      <c r="N131" s="31"/>
      <c r="O131" s="31"/>
      <c r="P131" s="31">
        <v>0</v>
      </c>
      <c r="Q131" s="31">
        <v>0</v>
      </c>
      <c r="R131" s="31">
        <v>0</v>
      </c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</row>
    <row r="132" spans="1:39" ht="38.25" customHeight="1">
      <c r="A132" s="39" t="s">
        <v>203</v>
      </c>
      <c r="B132" s="32" t="s">
        <v>202</v>
      </c>
      <c r="C132" s="37">
        <v>0</v>
      </c>
      <c r="D132" s="31"/>
      <c r="E132" s="31"/>
      <c r="F132" s="37">
        <v>0</v>
      </c>
      <c r="G132" s="31"/>
      <c r="H132" s="31">
        <v>0</v>
      </c>
      <c r="I132" s="31"/>
      <c r="J132" s="31">
        <v>0</v>
      </c>
      <c r="K132" s="31">
        <v>0</v>
      </c>
      <c r="L132" s="31"/>
      <c r="M132" s="31">
        <v>0</v>
      </c>
      <c r="N132" s="31"/>
      <c r="O132" s="31"/>
      <c r="P132" s="31">
        <v>0</v>
      </c>
      <c r="Q132" s="31">
        <v>0</v>
      </c>
      <c r="R132" s="31">
        <v>35899.01351</v>
      </c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1:39" ht="38.25" customHeight="1">
      <c r="A133" s="39" t="s">
        <v>204</v>
      </c>
      <c r="B133" s="32" t="s">
        <v>216</v>
      </c>
      <c r="C133" s="37">
        <v>0</v>
      </c>
      <c r="D133" s="31"/>
      <c r="E133" s="31"/>
      <c r="F133" s="37">
        <v>0</v>
      </c>
      <c r="G133" s="31"/>
      <c r="H133" s="31">
        <v>0</v>
      </c>
      <c r="I133" s="31"/>
      <c r="J133" s="31">
        <v>0</v>
      </c>
      <c r="K133" s="31">
        <v>0</v>
      </c>
      <c r="L133" s="31"/>
      <c r="M133" s="31">
        <v>0</v>
      </c>
      <c r="N133" s="31"/>
      <c r="O133" s="31"/>
      <c r="P133" s="31">
        <v>0</v>
      </c>
      <c r="Q133" s="31">
        <v>0</v>
      </c>
      <c r="R133" s="31">
        <v>20063.38384</v>
      </c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1:39" ht="38.25" customHeight="1">
      <c r="A134" s="39" t="s">
        <v>206</v>
      </c>
      <c r="B134" s="32" t="s">
        <v>205</v>
      </c>
      <c r="C134" s="37">
        <v>0</v>
      </c>
      <c r="D134" s="31"/>
      <c r="E134" s="31"/>
      <c r="F134" s="37">
        <v>0</v>
      </c>
      <c r="G134" s="31"/>
      <c r="H134" s="31">
        <v>0</v>
      </c>
      <c r="I134" s="31"/>
      <c r="J134" s="31">
        <v>0</v>
      </c>
      <c r="K134" s="31">
        <v>0</v>
      </c>
      <c r="L134" s="31"/>
      <c r="M134" s="31">
        <v>0</v>
      </c>
      <c r="N134" s="31"/>
      <c r="O134" s="31"/>
      <c r="P134" s="31">
        <v>0</v>
      </c>
      <c r="Q134" s="31">
        <v>0</v>
      </c>
      <c r="R134" s="31">
        <v>0</v>
      </c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1:39" ht="48.75" customHeight="1">
      <c r="A135" s="39" t="s">
        <v>208</v>
      </c>
      <c r="B135" s="32" t="s">
        <v>207</v>
      </c>
      <c r="C135" s="37">
        <v>0</v>
      </c>
      <c r="D135" s="31"/>
      <c r="E135" s="31"/>
      <c r="F135" s="37">
        <v>0</v>
      </c>
      <c r="G135" s="31"/>
      <c r="H135" s="31">
        <v>0</v>
      </c>
      <c r="I135" s="31"/>
      <c r="J135" s="31">
        <v>0</v>
      </c>
      <c r="K135" s="31">
        <v>0</v>
      </c>
      <c r="L135" s="31"/>
      <c r="M135" s="31">
        <v>0</v>
      </c>
      <c r="N135" s="31"/>
      <c r="O135" s="31"/>
      <c r="P135" s="31">
        <v>0</v>
      </c>
      <c r="Q135" s="31">
        <v>0</v>
      </c>
      <c r="R135" s="31">
        <v>0</v>
      </c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1:39" ht="38.25" customHeight="1">
      <c r="A136" s="39" t="s">
        <v>209</v>
      </c>
      <c r="B136" s="32" t="s">
        <v>115</v>
      </c>
      <c r="C136" s="30">
        <f>25055.61117+94207.85504</f>
        <v>119263.46621</v>
      </c>
      <c r="D136" s="31"/>
      <c r="E136" s="31"/>
      <c r="F136" s="30">
        <f>25055.61117+94207.85504</f>
        <v>119263.46621</v>
      </c>
      <c r="G136" s="31"/>
      <c r="H136" s="30">
        <f>25055.61117+94207.85504</f>
        <v>119263.46621</v>
      </c>
      <c r="I136" s="31"/>
      <c r="J136" s="31">
        <v>0</v>
      </c>
      <c r="K136" s="30">
        <f>25055.61117+94207.85504</f>
        <v>119263.46621</v>
      </c>
      <c r="L136" s="31"/>
      <c r="M136" s="30">
        <f>25055.61117+94207.85504</f>
        <v>119263.46621</v>
      </c>
      <c r="N136" s="31"/>
      <c r="O136" s="31"/>
      <c r="P136" s="30">
        <f>25055.61117+94207.85504</f>
        <v>119263.46621</v>
      </c>
      <c r="Q136" s="31">
        <v>0</v>
      </c>
      <c r="R136" s="30">
        <v>190946.49408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:39" ht="38.25" customHeight="1">
      <c r="A137" s="39" t="s">
        <v>210</v>
      </c>
      <c r="B137" s="32" t="s">
        <v>124</v>
      </c>
      <c r="C137" s="37">
        <v>252.63398</v>
      </c>
      <c r="D137" s="31"/>
      <c r="E137" s="31"/>
      <c r="F137" s="37">
        <v>252.63398</v>
      </c>
      <c r="G137" s="31"/>
      <c r="H137" s="31">
        <v>29.08493</v>
      </c>
      <c r="I137" s="31"/>
      <c r="J137" s="31">
        <v>0</v>
      </c>
      <c r="K137" s="31">
        <v>29.08493</v>
      </c>
      <c r="L137" s="31"/>
      <c r="M137" s="31">
        <v>29.08493</v>
      </c>
      <c r="N137" s="31"/>
      <c r="O137" s="31"/>
      <c r="P137" s="31">
        <v>29.08493</v>
      </c>
      <c r="Q137" s="31">
        <v>0</v>
      </c>
      <c r="R137" s="37">
        <v>194.93507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:39" ht="41.25" customHeight="1">
      <c r="A138" s="39" t="s">
        <v>277</v>
      </c>
      <c r="B138" s="32" t="s">
        <v>211</v>
      </c>
      <c r="C138" s="37">
        <v>0</v>
      </c>
      <c r="D138" s="31"/>
      <c r="E138" s="31"/>
      <c r="F138" s="37">
        <v>0</v>
      </c>
      <c r="G138" s="31"/>
      <c r="H138" s="31">
        <v>0</v>
      </c>
      <c r="I138" s="31"/>
      <c r="J138" s="31">
        <v>0</v>
      </c>
      <c r="K138" s="31">
        <v>0</v>
      </c>
      <c r="L138" s="31"/>
      <c r="M138" s="31">
        <v>0</v>
      </c>
      <c r="N138" s="31"/>
      <c r="O138" s="31"/>
      <c r="P138" s="31">
        <v>0</v>
      </c>
      <c r="Q138" s="31">
        <v>0</v>
      </c>
      <c r="R138" s="31">
        <v>0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</row>
    <row r="139" spans="1:39" ht="41.25" customHeight="1">
      <c r="A139" s="39" t="s">
        <v>286</v>
      </c>
      <c r="B139" s="32" t="s">
        <v>278</v>
      </c>
      <c r="C139" s="37">
        <v>0</v>
      </c>
      <c r="D139" s="31"/>
      <c r="E139" s="31"/>
      <c r="F139" s="37">
        <v>0</v>
      </c>
      <c r="G139" s="31"/>
      <c r="H139" s="31">
        <v>0</v>
      </c>
      <c r="I139" s="31"/>
      <c r="J139" s="31">
        <v>0</v>
      </c>
      <c r="K139" s="31">
        <v>0</v>
      </c>
      <c r="L139" s="31"/>
      <c r="M139" s="31">
        <v>0</v>
      </c>
      <c r="N139" s="31"/>
      <c r="O139" s="31"/>
      <c r="P139" s="31">
        <v>0</v>
      </c>
      <c r="Q139" s="31">
        <v>0</v>
      </c>
      <c r="R139" s="31">
        <v>5269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</row>
    <row r="140" spans="1:39" ht="12">
      <c r="A140" s="7" t="s">
        <v>59</v>
      </c>
      <c r="B140" s="15" t="s">
        <v>60</v>
      </c>
      <c r="C140" s="17">
        <f>C141+C144+C146+C156</f>
        <v>1363310.5999999999</v>
      </c>
      <c r="D140" s="17"/>
      <c r="E140" s="17"/>
      <c r="F140" s="17">
        <f>F141+F144+F146+F156</f>
        <v>1164434.02</v>
      </c>
      <c r="G140" s="17">
        <f aca="true" t="shared" si="5" ref="G140:R140">G141+G144+G146+G156</f>
        <v>200090.4</v>
      </c>
      <c r="H140" s="17">
        <f t="shared" si="5"/>
        <v>1328639.2999999998</v>
      </c>
      <c r="I140" s="17"/>
      <c r="J140" s="17">
        <f t="shared" si="5"/>
        <v>0</v>
      </c>
      <c r="K140" s="17">
        <f t="shared" si="5"/>
        <v>1157004.3</v>
      </c>
      <c r="L140" s="17">
        <f t="shared" si="5"/>
        <v>187613.1</v>
      </c>
      <c r="M140" s="17">
        <f t="shared" si="5"/>
        <v>1264888.82</v>
      </c>
      <c r="N140" s="17"/>
      <c r="O140" s="17"/>
      <c r="P140" s="17">
        <f t="shared" si="5"/>
        <v>1109438.08</v>
      </c>
      <c r="Q140" s="17">
        <f>Q141+Q144+Q146+Q156+Q160</f>
        <v>191210.68</v>
      </c>
      <c r="R140" s="17">
        <f t="shared" si="5"/>
        <v>1631226.97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</row>
    <row r="141" spans="1:39" ht="24">
      <c r="A141" s="7">
        <v>1</v>
      </c>
      <c r="B141" s="15" t="s">
        <v>61</v>
      </c>
      <c r="C141" s="30">
        <f>SUM(C142:C143)</f>
        <v>109404.4</v>
      </c>
      <c r="D141" s="30"/>
      <c r="E141" s="30"/>
      <c r="F141" s="30">
        <f>SUM(F142:F143)</f>
        <v>45684.4</v>
      </c>
      <c r="G141" s="30">
        <f aca="true" t="shared" si="6" ref="G141:R141">SUM(G142:G143)</f>
        <v>63720</v>
      </c>
      <c r="H141" s="30">
        <f t="shared" si="6"/>
        <v>109404.4</v>
      </c>
      <c r="I141" s="30"/>
      <c r="J141" s="30">
        <f t="shared" si="6"/>
        <v>0</v>
      </c>
      <c r="K141" s="30">
        <f t="shared" si="6"/>
        <v>45684.4</v>
      </c>
      <c r="L141" s="30">
        <f t="shared" si="6"/>
        <v>63720</v>
      </c>
      <c r="M141" s="30">
        <f t="shared" si="6"/>
        <v>109404.4</v>
      </c>
      <c r="N141" s="30"/>
      <c r="O141" s="30"/>
      <c r="P141" s="30">
        <f t="shared" si="6"/>
        <v>45684.4</v>
      </c>
      <c r="Q141" s="30">
        <f t="shared" si="6"/>
        <v>63720</v>
      </c>
      <c r="R141" s="30">
        <f t="shared" si="6"/>
        <v>109404.4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</row>
    <row r="142" spans="1:39" ht="36">
      <c r="A142" s="3"/>
      <c r="B142" s="15" t="s">
        <v>62</v>
      </c>
      <c r="C142" s="30">
        <f>SUM(D142:G142)</f>
        <v>77404.4</v>
      </c>
      <c r="D142" s="31"/>
      <c r="E142" s="31"/>
      <c r="F142" s="30">
        <v>13684.4</v>
      </c>
      <c r="G142" s="30">
        <v>63720</v>
      </c>
      <c r="H142" s="30">
        <f>SUM(I142:L142)</f>
        <v>77404.4</v>
      </c>
      <c r="I142" s="30"/>
      <c r="J142" s="30">
        <v>0</v>
      </c>
      <c r="K142" s="30">
        <v>13684.4</v>
      </c>
      <c r="L142" s="30">
        <v>63720</v>
      </c>
      <c r="M142" s="30">
        <f>SUM(N142:Q142)</f>
        <v>77404.4</v>
      </c>
      <c r="N142" s="30"/>
      <c r="O142" s="31"/>
      <c r="P142" s="30">
        <v>13684.4</v>
      </c>
      <c r="Q142" s="30">
        <v>63720</v>
      </c>
      <c r="R142" s="31">
        <v>77404.4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 ht="12">
      <c r="A143" s="3"/>
      <c r="B143" s="15" t="s">
        <v>63</v>
      </c>
      <c r="C143" s="30">
        <f>SUM(D143:G143)</f>
        <v>32000</v>
      </c>
      <c r="D143" s="31"/>
      <c r="E143" s="31"/>
      <c r="F143" s="30">
        <v>32000</v>
      </c>
      <c r="G143" s="30">
        <v>0</v>
      </c>
      <c r="H143" s="30">
        <f>SUM(I143:L143)</f>
        <v>32000</v>
      </c>
      <c r="I143" s="30"/>
      <c r="J143" s="30">
        <v>0</v>
      </c>
      <c r="K143" s="30">
        <v>32000</v>
      </c>
      <c r="L143" s="30">
        <v>0</v>
      </c>
      <c r="M143" s="30">
        <f>SUM(N143:Q143)</f>
        <v>32000</v>
      </c>
      <c r="N143" s="30"/>
      <c r="O143" s="31"/>
      <c r="P143" s="30">
        <v>32000</v>
      </c>
      <c r="Q143" s="30">
        <v>0</v>
      </c>
      <c r="R143" s="31">
        <v>32000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ht="49.5" customHeight="1">
      <c r="A144" s="7">
        <v>2</v>
      </c>
      <c r="B144" s="15" t="s">
        <v>64</v>
      </c>
      <c r="C144" s="30">
        <f>C145</f>
        <v>109160</v>
      </c>
      <c r="D144" s="30"/>
      <c r="E144" s="30"/>
      <c r="F144" s="30">
        <f aca="true" t="shared" si="7" ref="F144:R144">F145</f>
        <v>35313.82</v>
      </c>
      <c r="G144" s="30">
        <f t="shared" si="7"/>
        <v>75060</v>
      </c>
      <c r="H144" s="30">
        <f t="shared" si="7"/>
        <v>83733</v>
      </c>
      <c r="I144" s="30"/>
      <c r="J144" s="30">
        <f t="shared" si="7"/>
        <v>0</v>
      </c>
      <c r="K144" s="30">
        <f t="shared" si="7"/>
        <v>33500</v>
      </c>
      <c r="L144" s="30">
        <f t="shared" si="7"/>
        <v>66211.1</v>
      </c>
      <c r="M144" s="30">
        <f t="shared" si="7"/>
        <v>69689</v>
      </c>
      <c r="N144" s="30"/>
      <c r="O144" s="30"/>
      <c r="P144" s="30">
        <f t="shared" si="7"/>
        <v>33500</v>
      </c>
      <c r="Q144" s="30">
        <f t="shared" si="7"/>
        <v>66211.1</v>
      </c>
      <c r="R144" s="30">
        <f t="shared" si="7"/>
        <v>107457.8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</row>
    <row r="145" spans="1:39" ht="48">
      <c r="A145" s="3"/>
      <c r="B145" s="15" t="s">
        <v>65</v>
      </c>
      <c r="C145" s="30">
        <v>109160</v>
      </c>
      <c r="D145" s="31"/>
      <c r="E145" s="31"/>
      <c r="F145" s="30">
        <v>35313.82</v>
      </c>
      <c r="G145" s="31">
        <v>75060</v>
      </c>
      <c r="H145" s="31">
        <v>83733</v>
      </c>
      <c r="I145" s="31"/>
      <c r="J145" s="31">
        <v>0</v>
      </c>
      <c r="K145" s="30">
        <v>33500</v>
      </c>
      <c r="L145" s="31">
        <v>66211.1</v>
      </c>
      <c r="M145" s="31">
        <v>69689</v>
      </c>
      <c r="N145" s="31"/>
      <c r="O145" s="31"/>
      <c r="P145" s="30">
        <v>33500</v>
      </c>
      <c r="Q145" s="31">
        <v>66211.1</v>
      </c>
      <c r="R145" s="31">
        <v>107457.8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</row>
    <row r="146" spans="1:39" ht="51" customHeight="1">
      <c r="A146" s="7">
        <v>3</v>
      </c>
      <c r="B146" s="15" t="s">
        <v>66</v>
      </c>
      <c r="C146" s="24">
        <f>C147</f>
        <v>1088746.2</v>
      </c>
      <c r="D146" s="24"/>
      <c r="E146" s="24"/>
      <c r="F146" s="24">
        <f>F147</f>
        <v>1033435.8</v>
      </c>
      <c r="G146" s="24">
        <f aca="true" t="shared" si="8" ref="G146:R146">G147</f>
        <v>55310.4</v>
      </c>
      <c r="H146" s="24">
        <f t="shared" si="8"/>
        <v>1084553.7999999998</v>
      </c>
      <c r="I146" s="24"/>
      <c r="J146" s="24">
        <f t="shared" si="8"/>
        <v>0</v>
      </c>
      <c r="K146" s="24">
        <f t="shared" si="8"/>
        <v>1033435.8</v>
      </c>
      <c r="L146" s="24">
        <f t="shared" si="8"/>
        <v>51118</v>
      </c>
      <c r="M146" s="24">
        <f t="shared" si="8"/>
        <v>1034847.3200000001</v>
      </c>
      <c r="N146" s="24"/>
      <c r="O146" s="24"/>
      <c r="P146" s="24">
        <f t="shared" si="8"/>
        <v>985869.58</v>
      </c>
      <c r="Q146" s="24">
        <f t="shared" si="8"/>
        <v>48977.74</v>
      </c>
      <c r="R146" s="24">
        <f t="shared" si="8"/>
        <v>1360860.77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:39" ht="12">
      <c r="A147" s="50"/>
      <c r="B147" s="29" t="s">
        <v>67</v>
      </c>
      <c r="C147" s="51">
        <f>SUM(C149:C155)</f>
        <v>1088746.2</v>
      </c>
      <c r="D147" s="51"/>
      <c r="E147" s="51"/>
      <c r="F147" s="40">
        <f>SUM(F149:F155)</f>
        <v>1033435.8</v>
      </c>
      <c r="G147" s="40">
        <f aca="true" t="shared" si="9" ref="G147:Q147">SUM(G149:G155)</f>
        <v>55310.4</v>
      </c>
      <c r="H147" s="40">
        <f t="shared" si="9"/>
        <v>1084553.7999999998</v>
      </c>
      <c r="I147" s="40"/>
      <c r="J147" s="40">
        <f t="shared" si="9"/>
        <v>0</v>
      </c>
      <c r="K147" s="40">
        <f t="shared" si="9"/>
        <v>1033435.8</v>
      </c>
      <c r="L147" s="40">
        <f t="shared" si="9"/>
        <v>51118</v>
      </c>
      <c r="M147" s="40">
        <f t="shared" si="9"/>
        <v>1034847.3200000001</v>
      </c>
      <c r="N147" s="40"/>
      <c r="O147" s="40"/>
      <c r="P147" s="40">
        <f t="shared" si="9"/>
        <v>985869.58</v>
      </c>
      <c r="Q147" s="40">
        <f t="shared" si="9"/>
        <v>48977.74</v>
      </c>
      <c r="R147" s="40">
        <f>SUM(R149:R155)</f>
        <v>1360860.77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</row>
    <row r="148" spans="1:39" ht="12">
      <c r="A148" s="50"/>
      <c r="B148" s="29" t="s">
        <v>68</v>
      </c>
      <c r="C148" s="51"/>
      <c r="D148" s="51"/>
      <c r="E148" s="51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</row>
    <row r="149" spans="1:39" ht="12">
      <c r="A149" s="3"/>
      <c r="B149" s="29" t="s">
        <v>69</v>
      </c>
      <c r="C149" s="35">
        <f>SUM(D149:G149)</f>
        <v>96056.7</v>
      </c>
      <c r="D149" s="36"/>
      <c r="E149" s="36"/>
      <c r="F149" s="35">
        <v>87556.7</v>
      </c>
      <c r="G149" s="36">
        <v>8500</v>
      </c>
      <c r="H149" s="36">
        <f>SUM(I149:L149)</f>
        <v>93427.4</v>
      </c>
      <c r="I149" s="36"/>
      <c r="J149" s="36">
        <v>0</v>
      </c>
      <c r="K149" s="35">
        <v>87556.7</v>
      </c>
      <c r="L149" s="36">
        <v>5870.7</v>
      </c>
      <c r="M149" s="36">
        <f>SUM(N149:Q149)</f>
        <v>93427.4</v>
      </c>
      <c r="N149" s="36"/>
      <c r="O149" s="36"/>
      <c r="P149" s="35">
        <v>87556.7</v>
      </c>
      <c r="Q149" s="36">
        <v>5870.7</v>
      </c>
      <c r="R149" s="36">
        <v>105494.6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</row>
    <row r="150" spans="1:39" ht="12">
      <c r="A150" s="3"/>
      <c r="B150" s="29" t="s">
        <v>70</v>
      </c>
      <c r="C150" s="35">
        <f aca="true" t="shared" si="10" ref="C150:C155">SUM(D150:G150)</f>
        <v>149456.5</v>
      </c>
      <c r="D150" s="36"/>
      <c r="E150" s="36"/>
      <c r="F150" s="35">
        <v>143908.2</v>
      </c>
      <c r="G150" s="36">
        <v>5548.3</v>
      </c>
      <c r="H150" s="36">
        <f aca="true" t="shared" si="11" ref="H150:H155">SUM(I150:L150)</f>
        <v>149456.5</v>
      </c>
      <c r="I150" s="36"/>
      <c r="J150" s="36">
        <v>0</v>
      </c>
      <c r="K150" s="35">
        <v>143908.2</v>
      </c>
      <c r="L150" s="36">
        <v>5548.3</v>
      </c>
      <c r="M150" s="36">
        <f aca="true" t="shared" si="12" ref="M150:M155">SUM(N150:Q150)</f>
        <v>149516.7</v>
      </c>
      <c r="N150" s="36"/>
      <c r="O150" s="36"/>
      <c r="P150" s="35">
        <v>143908.2</v>
      </c>
      <c r="Q150" s="36">
        <v>5608.5</v>
      </c>
      <c r="R150" s="36">
        <v>196522.5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</row>
    <row r="151" spans="1:39" ht="12">
      <c r="A151" s="3"/>
      <c r="B151" s="29" t="s">
        <v>71</v>
      </c>
      <c r="C151" s="35">
        <f>SUM(D151:G151)</f>
        <v>182926.8</v>
      </c>
      <c r="D151" s="36"/>
      <c r="E151" s="36"/>
      <c r="F151" s="35">
        <v>172602.5</v>
      </c>
      <c r="G151" s="36">
        <v>10324.3</v>
      </c>
      <c r="H151" s="36">
        <f t="shared" si="11"/>
        <v>182926.8</v>
      </c>
      <c r="I151" s="36"/>
      <c r="J151" s="36">
        <v>0</v>
      </c>
      <c r="K151" s="35">
        <v>172602.5</v>
      </c>
      <c r="L151" s="36">
        <v>10324.3</v>
      </c>
      <c r="M151" s="36">
        <f t="shared" si="12"/>
        <v>182926.8</v>
      </c>
      <c r="N151" s="36"/>
      <c r="O151" s="36"/>
      <c r="P151" s="35">
        <v>172602.5</v>
      </c>
      <c r="Q151" s="36">
        <v>10324.3</v>
      </c>
      <c r="R151" s="36">
        <v>206426.53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:39" ht="12">
      <c r="A152" s="3"/>
      <c r="B152" s="29" t="s">
        <v>72</v>
      </c>
      <c r="C152" s="35">
        <f t="shared" si="10"/>
        <v>138125.3</v>
      </c>
      <c r="D152" s="36"/>
      <c r="E152" s="36"/>
      <c r="F152" s="35">
        <v>129340.3</v>
      </c>
      <c r="G152" s="36">
        <v>8785</v>
      </c>
      <c r="H152" s="36">
        <f t="shared" si="11"/>
        <v>137989.6</v>
      </c>
      <c r="I152" s="36"/>
      <c r="J152" s="36">
        <v>0</v>
      </c>
      <c r="K152" s="35">
        <v>129340.3</v>
      </c>
      <c r="L152" s="36">
        <v>8649.3</v>
      </c>
      <c r="M152" s="36">
        <f t="shared" si="12"/>
        <v>138046.2</v>
      </c>
      <c r="N152" s="36"/>
      <c r="O152" s="36"/>
      <c r="P152" s="35">
        <v>129340.3</v>
      </c>
      <c r="Q152" s="36">
        <v>8705.9</v>
      </c>
      <c r="R152" s="36">
        <v>181670.87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</row>
    <row r="153" spans="1:39" ht="12">
      <c r="A153" s="3"/>
      <c r="B153" s="29" t="s">
        <v>73</v>
      </c>
      <c r="C153" s="35">
        <f t="shared" si="10"/>
        <v>178869.3</v>
      </c>
      <c r="D153" s="36"/>
      <c r="E153" s="36"/>
      <c r="F153" s="35">
        <v>169208.8</v>
      </c>
      <c r="G153" s="36">
        <v>9660.5</v>
      </c>
      <c r="H153" s="36">
        <f t="shared" si="11"/>
        <v>178869.3</v>
      </c>
      <c r="I153" s="36"/>
      <c r="J153" s="36">
        <v>0</v>
      </c>
      <c r="K153" s="35">
        <v>169208.8</v>
      </c>
      <c r="L153" s="36">
        <v>9660.5</v>
      </c>
      <c r="M153" s="36">
        <f t="shared" si="12"/>
        <v>178869.3</v>
      </c>
      <c r="N153" s="36"/>
      <c r="O153" s="36"/>
      <c r="P153" s="35">
        <v>169208.8</v>
      </c>
      <c r="Q153" s="36">
        <v>9660.5</v>
      </c>
      <c r="R153" s="36">
        <v>241586.29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</row>
    <row r="154" spans="1:39" ht="12">
      <c r="A154" s="3"/>
      <c r="B154" s="29" t="s">
        <v>74</v>
      </c>
      <c r="C154" s="35">
        <f t="shared" si="10"/>
        <v>166253.69999999998</v>
      </c>
      <c r="D154" s="36"/>
      <c r="E154" s="36"/>
      <c r="F154" s="35">
        <v>161611.4</v>
      </c>
      <c r="G154" s="36">
        <v>4642.3</v>
      </c>
      <c r="H154" s="36">
        <f t="shared" si="11"/>
        <v>166253.69999999998</v>
      </c>
      <c r="I154" s="36"/>
      <c r="J154" s="36">
        <v>0</v>
      </c>
      <c r="K154" s="35">
        <v>161611.4</v>
      </c>
      <c r="L154" s="36">
        <v>4642.3</v>
      </c>
      <c r="M154" s="36">
        <f t="shared" si="12"/>
        <v>118388.99</v>
      </c>
      <c r="N154" s="36"/>
      <c r="O154" s="36"/>
      <c r="P154" s="36">
        <v>116003.75</v>
      </c>
      <c r="Q154" s="36">
        <v>2385.24</v>
      </c>
      <c r="R154" s="36">
        <v>225620.08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</row>
    <row r="155" spans="1:39" ht="12">
      <c r="A155" s="3"/>
      <c r="B155" s="29" t="s">
        <v>75</v>
      </c>
      <c r="C155" s="35">
        <f t="shared" si="10"/>
        <v>177057.9</v>
      </c>
      <c r="D155" s="36"/>
      <c r="E155" s="36"/>
      <c r="F155" s="35">
        <v>169207.9</v>
      </c>
      <c r="G155" s="36">
        <v>7850</v>
      </c>
      <c r="H155" s="36">
        <f t="shared" si="11"/>
        <v>175630.5</v>
      </c>
      <c r="I155" s="36"/>
      <c r="J155" s="36">
        <v>0</v>
      </c>
      <c r="K155" s="35">
        <v>169207.9</v>
      </c>
      <c r="L155" s="36">
        <v>6422.6</v>
      </c>
      <c r="M155" s="36">
        <f t="shared" si="12"/>
        <v>173671.93</v>
      </c>
      <c r="N155" s="36"/>
      <c r="O155" s="36"/>
      <c r="P155" s="35">
        <v>167249.33</v>
      </c>
      <c r="Q155" s="36">
        <v>6422.6</v>
      </c>
      <c r="R155" s="36">
        <v>203539.9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</row>
    <row r="156" spans="1:39" ht="51" customHeight="1">
      <c r="A156" s="3">
        <v>4</v>
      </c>
      <c r="B156" s="32" t="s">
        <v>212</v>
      </c>
      <c r="C156" s="35">
        <f>SUM(C157)</f>
        <v>56000</v>
      </c>
      <c r="D156" s="36"/>
      <c r="E156" s="36"/>
      <c r="F156" s="35">
        <f>SUM(F157)</f>
        <v>50000</v>
      </c>
      <c r="G156" s="35">
        <f>SUM(G157)</f>
        <v>6000</v>
      </c>
      <c r="H156" s="35">
        <f>SUM(H157)</f>
        <v>50948.1</v>
      </c>
      <c r="I156" s="36"/>
      <c r="J156" s="36">
        <v>0</v>
      </c>
      <c r="K156" s="35">
        <f>SUM(K157)</f>
        <v>44384.1</v>
      </c>
      <c r="L156" s="35">
        <f>SUM(L157)</f>
        <v>6564</v>
      </c>
      <c r="M156" s="35">
        <f>SUM(M157)</f>
        <v>50948.1</v>
      </c>
      <c r="N156" s="36"/>
      <c r="O156" s="36"/>
      <c r="P156" s="35">
        <f>SUM(P157)</f>
        <v>44384.1</v>
      </c>
      <c r="Q156" s="35">
        <f>SUM(Q157)</f>
        <v>6564</v>
      </c>
      <c r="R156" s="35">
        <f>SUM(R157)</f>
        <v>53504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</row>
    <row r="157" spans="1:39" ht="36">
      <c r="A157" s="3"/>
      <c r="B157" s="32" t="s">
        <v>213</v>
      </c>
      <c r="C157" s="35">
        <f>SUM(D157:G157)</f>
        <v>56000</v>
      </c>
      <c r="D157" s="36"/>
      <c r="E157" s="36"/>
      <c r="F157" s="35">
        <v>50000</v>
      </c>
      <c r="G157" s="36">
        <v>6000</v>
      </c>
      <c r="H157" s="35">
        <f>SUM(I157:L157)</f>
        <v>50948.1</v>
      </c>
      <c r="I157" s="36"/>
      <c r="J157" s="36">
        <v>0</v>
      </c>
      <c r="K157" s="36">
        <v>44384.1</v>
      </c>
      <c r="L157" s="36">
        <v>6564</v>
      </c>
      <c r="M157" s="35">
        <f>SUM(N157:Q157)</f>
        <v>50948.1</v>
      </c>
      <c r="N157" s="36"/>
      <c r="O157" s="36"/>
      <c r="P157" s="36">
        <v>44384.1</v>
      </c>
      <c r="Q157" s="36">
        <v>6564</v>
      </c>
      <c r="R157" s="36">
        <v>53504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</row>
    <row r="158" spans="1:39" ht="24">
      <c r="A158" s="7" t="s">
        <v>76</v>
      </c>
      <c r="B158" s="29" t="s">
        <v>77</v>
      </c>
      <c r="C158" s="35">
        <v>2400</v>
      </c>
      <c r="D158" s="35"/>
      <c r="E158" s="35"/>
      <c r="F158" s="35">
        <v>2400</v>
      </c>
      <c r="G158" s="35">
        <v>0</v>
      </c>
      <c r="H158" s="35">
        <v>1720.88698</v>
      </c>
      <c r="I158" s="35"/>
      <c r="J158" s="35">
        <v>0</v>
      </c>
      <c r="K158" s="35">
        <v>1720.88698</v>
      </c>
      <c r="L158" s="35">
        <v>0</v>
      </c>
      <c r="M158" s="35">
        <v>1720.88698</v>
      </c>
      <c r="N158" s="35"/>
      <c r="O158" s="35"/>
      <c r="P158" s="35">
        <v>1720.88698</v>
      </c>
      <c r="Q158" s="35">
        <v>0</v>
      </c>
      <c r="R158" s="35">
        <v>2321.83985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</row>
    <row r="159" spans="1:39" ht="24">
      <c r="A159" s="7"/>
      <c r="B159" s="29" t="s">
        <v>78</v>
      </c>
      <c r="C159" s="35">
        <v>2400</v>
      </c>
      <c r="D159" s="36"/>
      <c r="E159" s="36"/>
      <c r="F159" s="35">
        <v>2400</v>
      </c>
      <c r="G159" s="36">
        <v>0</v>
      </c>
      <c r="H159" s="35">
        <v>1720.88698</v>
      </c>
      <c r="I159" s="36"/>
      <c r="J159" s="36">
        <v>0</v>
      </c>
      <c r="K159" s="35">
        <v>1720.88698</v>
      </c>
      <c r="L159" s="36">
        <v>0</v>
      </c>
      <c r="M159" s="35">
        <v>1720.88698</v>
      </c>
      <c r="N159" s="36"/>
      <c r="O159" s="36"/>
      <c r="P159" s="35">
        <v>1720.88698</v>
      </c>
      <c r="Q159" s="36">
        <v>0</v>
      </c>
      <c r="R159" s="35">
        <v>2321.83985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</row>
    <row r="160" spans="1:39" ht="62.25" customHeight="1">
      <c r="A160" s="7" t="s">
        <v>79</v>
      </c>
      <c r="B160" s="29" t="s">
        <v>280</v>
      </c>
      <c r="C160" s="35">
        <f>SUM(C161:C163)</f>
        <v>13884.5</v>
      </c>
      <c r="D160" s="35"/>
      <c r="E160" s="35"/>
      <c r="F160" s="35">
        <f aca="true" t="shared" si="13" ref="F160:R160">SUM(F161:F163)</f>
        <v>0</v>
      </c>
      <c r="G160" s="35">
        <f t="shared" si="13"/>
        <v>13884.5</v>
      </c>
      <c r="H160" s="35">
        <f t="shared" si="13"/>
        <v>5737.84</v>
      </c>
      <c r="I160" s="35"/>
      <c r="J160" s="35">
        <f t="shared" si="13"/>
        <v>0</v>
      </c>
      <c r="K160" s="35">
        <f t="shared" si="13"/>
        <v>0</v>
      </c>
      <c r="L160" s="35">
        <f t="shared" si="13"/>
        <v>5737.84</v>
      </c>
      <c r="M160" s="35">
        <f t="shared" si="13"/>
        <v>5737.84</v>
      </c>
      <c r="N160" s="35"/>
      <c r="O160" s="35"/>
      <c r="P160" s="35">
        <f t="shared" si="13"/>
        <v>0</v>
      </c>
      <c r="Q160" s="35">
        <f t="shared" si="13"/>
        <v>5737.84</v>
      </c>
      <c r="R160" s="35">
        <f t="shared" si="13"/>
        <v>2685.05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</row>
    <row r="161" spans="1:39" ht="12">
      <c r="A161" s="7">
        <v>1</v>
      </c>
      <c r="B161" s="29" t="s">
        <v>80</v>
      </c>
      <c r="C161" s="35">
        <v>1949.3</v>
      </c>
      <c r="D161" s="35"/>
      <c r="E161" s="35"/>
      <c r="F161" s="35">
        <v>0</v>
      </c>
      <c r="G161" s="35">
        <v>1949.3</v>
      </c>
      <c r="H161" s="35">
        <v>627.86</v>
      </c>
      <c r="I161" s="35"/>
      <c r="J161" s="35">
        <v>0</v>
      </c>
      <c r="K161" s="35">
        <v>0</v>
      </c>
      <c r="L161" s="35">
        <v>627.86</v>
      </c>
      <c r="M161" s="35">
        <v>627.86</v>
      </c>
      <c r="N161" s="35"/>
      <c r="O161" s="35"/>
      <c r="P161" s="35">
        <v>0</v>
      </c>
      <c r="Q161" s="35">
        <v>627.86</v>
      </c>
      <c r="R161" s="35">
        <v>710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</row>
    <row r="162" spans="1:39" ht="12">
      <c r="A162" s="7">
        <v>2</v>
      </c>
      <c r="B162" s="29" t="s">
        <v>81</v>
      </c>
      <c r="C162" s="35">
        <v>4435.2</v>
      </c>
      <c r="D162" s="35"/>
      <c r="E162" s="35"/>
      <c r="F162" s="35">
        <v>0</v>
      </c>
      <c r="G162" s="35">
        <v>4435.2</v>
      </c>
      <c r="H162" s="35">
        <v>1032.38</v>
      </c>
      <c r="I162" s="35"/>
      <c r="J162" s="35">
        <v>0</v>
      </c>
      <c r="K162" s="35">
        <v>0</v>
      </c>
      <c r="L162" s="35">
        <v>1032.38</v>
      </c>
      <c r="M162" s="35">
        <v>1032.38</v>
      </c>
      <c r="N162" s="35"/>
      <c r="O162" s="35"/>
      <c r="P162" s="35">
        <v>0</v>
      </c>
      <c r="Q162" s="35">
        <v>1032.38</v>
      </c>
      <c r="R162" s="35">
        <v>1975.05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</row>
    <row r="163" spans="1:39" ht="38.25" customHeight="1">
      <c r="A163" s="7">
        <v>3</v>
      </c>
      <c r="B163" s="29" t="s">
        <v>214</v>
      </c>
      <c r="C163" s="35">
        <v>7500</v>
      </c>
      <c r="D163" s="35"/>
      <c r="E163" s="35"/>
      <c r="F163" s="35">
        <v>0</v>
      </c>
      <c r="G163" s="35">
        <v>7500</v>
      </c>
      <c r="H163" s="35">
        <v>4077.6</v>
      </c>
      <c r="I163" s="35"/>
      <c r="J163" s="35">
        <v>0</v>
      </c>
      <c r="K163" s="35">
        <v>0</v>
      </c>
      <c r="L163" s="35">
        <v>4077.6</v>
      </c>
      <c r="M163" s="35">
        <v>4077.6</v>
      </c>
      <c r="N163" s="35"/>
      <c r="O163" s="35"/>
      <c r="P163" s="35">
        <v>0</v>
      </c>
      <c r="Q163" s="35">
        <v>4077.6</v>
      </c>
      <c r="R163" s="35">
        <v>0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</row>
    <row r="164" spans="1:39" ht="36">
      <c r="A164" s="7" t="s">
        <v>82</v>
      </c>
      <c r="B164" s="29" t="s">
        <v>281</v>
      </c>
      <c r="C164" s="35">
        <f>SUM(C165:C167)</f>
        <v>40059.71374</v>
      </c>
      <c r="D164" s="35">
        <f aca="true" t="shared" si="14" ref="D164:R164">SUM(D165:D167)</f>
        <v>0</v>
      </c>
      <c r="E164" s="35">
        <f t="shared" si="14"/>
        <v>20000</v>
      </c>
      <c r="F164" s="35">
        <f>SUM(F165:F167)</f>
        <v>20059.71374</v>
      </c>
      <c r="G164" s="35">
        <f t="shared" si="14"/>
        <v>0</v>
      </c>
      <c r="H164" s="35">
        <f>I164+J164+K164</f>
        <v>40002.53</v>
      </c>
      <c r="I164" s="35"/>
      <c r="J164" s="35">
        <f>SUM(J165:J167)</f>
        <v>20000</v>
      </c>
      <c r="K164" s="35">
        <f>SUM(K165:K167)</f>
        <v>20002.53</v>
      </c>
      <c r="L164" s="35">
        <f t="shared" si="14"/>
        <v>0</v>
      </c>
      <c r="M164" s="35">
        <f>SUM(M165:M167)</f>
        <v>40002.53</v>
      </c>
      <c r="N164" s="35">
        <f t="shared" si="14"/>
        <v>0</v>
      </c>
      <c r="O164" s="35">
        <f>SUM(O165:O167)</f>
        <v>20000</v>
      </c>
      <c r="P164" s="35">
        <f t="shared" si="14"/>
        <v>20002.53</v>
      </c>
      <c r="Q164" s="35">
        <f t="shared" si="14"/>
        <v>0</v>
      </c>
      <c r="R164" s="35">
        <f t="shared" si="14"/>
        <v>40002.53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</row>
    <row r="165" spans="1:39" ht="24">
      <c r="A165" s="7">
        <v>1</v>
      </c>
      <c r="B165" s="29" t="s">
        <v>99</v>
      </c>
      <c r="C165" s="35">
        <f>SUM(D165:F165)</f>
        <v>17941.54</v>
      </c>
      <c r="D165" s="35">
        <v>0</v>
      </c>
      <c r="E165" s="35">
        <v>8435.77</v>
      </c>
      <c r="F165" s="35">
        <v>9505.77</v>
      </c>
      <c r="G165" s="35">
        <v>0</v>
      </c>
      <c r="H165" s="35">
        <f>SUM(I165:K165)</f>
        <v>17941.54</v>
      </c>
      <c r="I165" s="35"/>
      <c r="J165" s="35">
        <v>8435.77</v>
      </c>
      <c r="K165" s="35">
        <v>9505.77</v>
      </c>
      <c r="L165" s="35">
        <v>0</v>
      </c>
      <c r="M165" s="35">
        <f>SUM(N165:P165)</f>
        <v>17941.54</v>
      </c>
      <c r="N165" s="35">
        <v>0</v>
      </c>
      <c r="O165" s="35">
        <v>8435.77</v>
      </c>
      <c r="P165" s="35">
        <v>9505.77</v>
      </c>
      <c r="Q165" s="35">
        <v>0</v>
      </c>
      <c r="R165" s="35">
        <v>17941.54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</row>
    <row r="166" spans="1:39" ht="24">
      <c r="A166" s="7">
        <v>2</v>
      </c>
      <c r="B166" s="29" t="s">
        <v>100</v>
      </c>
      <c r="C166" s="35">
        <f>SUM(D166:F166)</f>
        <v>22118.17374</v>
      </c>
      <c r="D166" s="35">
        <v>0</v>
      </c>
      <c r="E166" s="35">
        <v>11564.23</v>
      </c>
      <c r="F166" s="35">
        <v>10553.94374</v>
      </c>
      <c r="G166" s="35">
        <v>0</v>
      </c>
      <c r="H166" s="35">
        <f>SUM(I166:K166)</f>
        <v>22060.989999999998</v>
      </c>
      <c r="I166" s="35"/>
      <c r="J166" s="35">
        <v>11564.23</v>
      </c>
      <c r="K166" s="35">
        <v>10496.76</v>
      </c>
      <c r="L166" s="35">
        <v>0</v>
      </c>
      <c r="M166" s="35">
        <f>SUM(N166:P166)</f>
        <v>22060.989999999998</v>
      </c>
      <c r="N166" s="35">
        <v>0</v>
      </c>
      <c r="O166" s="35">
        <v>11564.23</v>
      </c>
      <c r="P166" s="35">
        <v>10496.76</v>
      </c>
      <c r="Q166" s="35">
        <v>0</v>
      </c>
      <c r="R166" s="35">
        <v>22060.99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</row>
    <row r="167" spans="1:39" ht="12">
      <c r="A167" s="7">
        <v>3</v>
      </c>
      <c r="B167" s="29" t="s">
        <v>124</v>
      </c>
      <c r="C167" s="35">
        <f>D167+E167+F167+G167</f>
        <v>0</v>
      </c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</row>
    <row r="168" spans="1:39" ht="36">
      <c r="A168" s="7" t="s">
        <v>83</v>
      </c>
      <c r="B168" s="29" t="s">
        <v>282</v>
      </c>
      <c r="C168" s="30">
        <f>C169</f>
        <v>0</v>
      </c>
      <c r="D168" s="30">
        <f aca="true" t="shared" si="15" ref="D168:R168">D169</f>
        <v>0</v>
      </c>
      <c r="E168" s="30">
        <f t="shared" si="15"/>
        <v>0</v>
      </c>
      <c r="F168" s="30">
        <f t="shared" si="15"/>
        <v>0</v>
      </c>
      <c r="G168" s="30">
        <f t="shared" si="15"/>
        <v>0</v>
      </c>
      <c r="H168" s="30">
        <f t="shared" si="15"/>
        <v>0</v>
      </c>
      <c r="I168" s="30"/>
      <c r="J168" s="30">
        <f t="shared" si="15"/>
        <v>0</v>
      </c>
      <c r="K168" s="30">
        <f t="shared" si="15"/>
        <v>0</v>
      </c>
      <c r="L168" s="30">
        <f t="shared" si="15"/>
        <v>0</v>
      </c>
      <c r="M168" s="30">
        <f t="shared" si="15"/>
        <v>0</v>
      </c>
      <c r="N168" s="30">
        <f t="shared" si="15"/>
        <v>0</v>
      </c>
      <c r="O168" s="30">
        <f t="shared" si="15"/>
        <v>0</v>
      </c>
      <c r="P168" s="30">
        <f t="shared" si="15"/>
        <v>0</v>
      </c>
      <c r="Q168" s="30">
        <f t="shared" si="15"/>
        <v>0</v>
      </c>
      <c r="R168" s="30">
        <f t="shared" si="15"/>
        <v>0</v>
      </c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</row>
    <row r="169" spans="1:39" ht="12">
      <c r="A169" s="7"/>
      <c r="B169" s="29" t="s">
        <v>84</v>
      </c>
      <c r="C169" s="30">
        <v>0</v>
      </c>
      <c r="D169" s="31">
        <v>0</v>
      </c>
      <c r="E169" s="31">
        <v>0</v>
      </c>
      <c r="F169" s="30">
        <v>0</v>
      </c>
      <c r="G169" s="31">
        <v>0</v>
      </c>
      <c r="H169" s="30">
        <v>0</v>
      </c>
      <c r="I169" s="31"/>
      <c r="J169" s="30">
        <v>0</v>
      </c>
      <c r="K169" s="31">
        <v>0</v>
      </c>
      <c r="L169" s="31">
        <v>0</v>
      </c>
      <c r="M169" s="30">
        <v>0</v>
      </c>
      <c r="N169" s="31">
        <v>0</v>
      </c>
      <c r="O169" s="31">
        <v>0</v>
      </c>
      <c r="P169" s="30">
        <v>0</v>
      </c>
      <c r="Q169" s="31">
        <v>0</v>
      </c>
      <c r="R169" s="31">
        <v>0</v>
      </c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</row>
    <row r="170" spans="1:39" ht="36">
      <c r="A170" s="7" t="s">
        <v>85</v>
      </c>
      <c r="B170" s="29" t="s">
        <v>283</v>
      </c>
      <c r="C170" s="30">
        <f>C171</f>
        <v>0</v>
      </c>
      <c r="D170" s="30">
        <f aca="true" t="shared" si="16" ref="D170:R170">D171</f>
        <v>0</v>
      </c>
      <c r="E170" s="30">
        <f t="shared" si="16"/>
        <v>0</v>
      </c>
      <c r="F170" s="30">
        <f t="shared" si="16"/>
        <v>0</v>
      </c>
      <c r="G170" s="30">
        <f t="shared" si="16"/>
        <v>0</v>
      </c>
      <c r="H170" s="30">
        <f t="shared" si="16"/>
        <v>0</v>
      </c>
      <c r="I170" s="30"/>
      <c r="J170" s="30">
        <f t="shared" si="16"/>
        <v>0</v>
      </c>
      <c r="K170" s="30">
        <f t="shared" si="16"/>
        <v>0</v>
      </c>
      <c r="L170" s="30">
        <f t="shared" si="16"/>
        <v>0</v>
      </c>
      <c r="M170" s="30">
        <f t="shared" si="16"/>
        <v>0</v>
      </c>
      <c r="N170" s="30">
        <f t="shared" si="16"/>
        <v>0</v>
      </c>
      <c r="O170" s="30">
        <f t="shared" si="16"/>
        <v>0</v>
      </c>
      <c r="P170" s="30">
        <f t="shared" si="16"/>
        <v>0</v>
      </c>
      <c r="Q170" s="30">
        <f t="shared" si="16"/>
        <v>0</v>
      </c>
      <c r="R170" s="30">
        <f t="shared" si="16"/>
        <v>0</v>
      </c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</row>
    <row r="171" spans="1:39" ht="12">
      <c r="A171" s="7"/>
      <c r="B171" s="29" t="s">
        <v>86</v>
      </c>
      <c r="C171" s="30">
        <v>0</v>
      </c>
      <c r="D171" s="31">
        <v>0</v>
      </c>
      <c r="E171" s="31">
        <v>0</v>
      </c>
      <c r="F171" s="30">
        <v>0</v>
      </c>
      <c r="G171" s="31">
        <v>0</v>
      </c>
      <c r="H171" s="30">
        <v>0</v>
      </c>
      <c r="I171" s="31"/>
      <c r="J171" s="30">
        <v>0</v>
      </c>
      <c r="K171" s="31">
        <v>0</v>
      </c>
      <c r="L171" s="31">
        <v>0</v>
      </c>
      <c r="M171" s="30">
        <v>0</v>
      </c>
      <c r="N171" s="31">
        <v>0</v>
      </c>
      <c r="O171" s="31">
        <v>0</v>
      </c>
      <c r="P171" s="30">
        <v>0</v>
      </c>
      <c r="Q171" s="31">
        <v>0</v>
      </c>
      <c r="R171" s="30">
        <v>0</v>
      </c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</row>
    <row r="172" spans="2:18" s="4" customFormat="1" ht="12">
      <c r="B172" s="14"/>
      <c r="C172" s="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2:18" s="4" customFormat="1" ht="15.75">
      <c r="B173" s="25" t="s">
        <v>117</v>
      </c>
      <c r="C173" s="26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8"/>
      <c r="O173" s="8"/>
      <c r="P173" s="8"/>
      <c r="Q173" s="8"/>
      <c r="R173" s="8"/>
    </row>
    <row r="174" spans="2:18" s="4" customFormat="1" ht="15.75">
      <c r="B174" s="25" t="s">
        <v>91</v>
      </c>
      <c r="C174" s="26"/>
      <c r="D174" s="27"/>
      <c r="E174" s="27"/>
      <c r="F174" s="27"/>
      <c r="G174" s="27"/>
      <c r="H174" s="27"/>
      <c r="I174" s="27"/>
      <c r="J174" s="27"/>
      <c r="K174" s="27"/>
      <c r="L174" s="27" t="s">
        <v>118</v>
      </c>
      <c r="M174" s="27"/>
      <c r="N174" s="8"/>
      <c r="O174" s="8"/>
      <c r="P174" s="8"/>
      <c r="Q174" s="8"/>
      <c r="R174" s="8"/>
    </row>
    <row r="175" spans="2:18" s="4" customFormat="1" ht="15.75">
      <c r="B175" s="25"/>
      <c r="C175" s="26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8"/>
      <c r="O175" s="8"/>
      <c r="P175" s="8"/>
      <c r="Q175" s="8"/>
      <c r="R175" s="8"/>
    </row>
    <row r="176" spans="2:18" s="4" customFormat="1" ht="15.75">
      <c r="B176" s="25"/>
      <c r="C176" s="26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8"/>
      <c r="O176" s="8"/>
      <c r="P176" s="8"/>
      <c r="Q176" s="8"/>
      <c r="R176" s="8"/>
    </row>
    <row r="177" spans="2:18" s="4" customFormat="1" ht="15.75">
      <c r="B177" s="25" t="s">
        <v>92</v>
      </c>
      <c r="C177" s="26"/>
      <c r="D177" s="27"/>
      <c r="E177" s="27"/>
      <c r="F177" s="27"/>
      <c r="G177" s="27"/>
      <c r="H177" s="27"/>
      <c r="I177" s="27"/>
      <c r="J177" s="27"/>
      <c r="K177" s="27"/>
      <c r="L177" s="27" t="s">
        <v>93</v>
      </c>
      <c r="M177" s="27"/>
      <c r="N177" s="8"/>
      <c r="O177" s="8"/>
      <c r="P177" s="8"/>
      <c r="Q177" s="8"/>
      <c r="R177" s="8"/>
    </row>
    <row r="178" spans="1:39" ht="15.75">
      <c r="A178" s="4"/>
      <c r="B178" s="25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</row>
    <row r="179" spans="1:39" ht="12">
      <c r="A179" s="4"/>
      <c r="B179" s="1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</row>
    <row r="180" spans="1:39" ht="12">
      <c r="A180" s="4"/>
      <c r="B180" s="1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</row>
    <row r="181" spans="1:39" ht="12">
      <c r="A181" s="4"/>
      <c r="B181" s="1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</row>
    <row r="182" spans="1:39" ht="12">
      <c r="A182" s="4"/>
      <c r="B182" s="1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</row>
    <row r="183" spans="1:39" ht="12">
      <c r="A183" s="4"/>
      <c r="B183" s="1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</row>
    <row r="184" spans="1:39" ht="12">
      <c r="A184" s="4"/>
      <c r="B184" s="1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</row>
    <row r="185" spans="1:39" ht="12">
      <c r="A185" s="4"/>
      <c r="B185" s="1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</row>
    <row r="186" spans="1:39" ht="12">
      <c r="A186" s="4"/>
      <c r="B186" s="1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</row>
    <row r="187" spans="1:39" ht="12">
      <c r="A187" s="4"/>
      <c r="B187" s="1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</row>
    <row r="188" spans="1:39" ht="12">
      <c r="A188" s="4"/>
      <c r="B188" s="1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</row>
    <row r="189" spans="1:39" ht="12">
      <c r="A189" s="4"/>
      <c r="B189" s="1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</row>
    <row r="190" spans="1:39" ht="12">
      <c r="A190" s="4"/>
      <c r="B190" s="1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</row>
    <row r="191" spans="1:39" ht="12">
      <c r="A191" s="4"/>
      <c r="B191" s="1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</row>
    <row r="192" spans="1:39" ht="12">
      <c r="A192" s="4"/>
      <c r="B192" s="1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</row>
    <row r="193" spans="1:39" ht="12">
      <c r="A193" s="4"/>
      <c r="B193" s="1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</row>
    <row r="194" spans="1:39" ht="12">
      <c r="A194" s="4"/>
      <c r="B194" s="1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</row>
    <row r="195" spans="1:39" ht="12">
      <c r="A195" s="4"/>
      <c r="B195" s="1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</row>
    <row r="196" spans="1:39" ht="12">
      <c r="A196" s="4"/>
      <c r="B196" s="1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</row>
    <row r="197" spans="1:39" ht="12">
      <c r="A197" s="4"/>
      <c r="B197" s="1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</row>
    <row r="198" spans="1:39" ht="12">
      <c r="A198" s="4"/>
      <c r="B198" s="1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</row>
    <row r="199" spans="1:39" ht="12">
      <c r="A199" s="4"/>
      <c r="B199" s="1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</row>
    <row r="200" spans="1:39" ht="12">
      <c r="A200" s="4"/>
      <c r="B200" s="1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</row>
    <row r="201" spans="1:39" ht="12">
      <c r="A201" s="4"/>
      <c r="B201" s="1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</row>
    <row r="202" spans="1:39" ht="12">
      <c r="A202" s="4"/>
      <c r="B202" s="1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</row>
    <row r="203" spans="1:39" ht="12">
      <c r="A203" s="4"/>
      <c r="B203" s="1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</row>
    <row r="204" spans="1:39" ht="12">
      <c r="A204" s="4"/>
      <c r="B204" s="1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</row>
    <row r="205" spans="1:39" ht="12">
      <c r="A205" s="4"/>
      <c r="B205" s="1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</row>
    <row r="206" spans="1:39" ht="12">
      <c r="A206" s="4"/>
      <c r="B206" s="1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</row>
    <row r="207" spans="1:39" ht="12">
      <c r="A207" s="4"/>
      <c r="B207" s="1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</row>
    <row r="208" spans="1:39" ht="12">
      <c r="A208" s="4"/>
      <c r="B208" s="1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</row>
    <row r="209" spans="1:39" ht="12">
      <c r="A209" s="4"/>
      <c r="B209" s="1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</row>
    <row r="210" spans="1:39" ht="12">
      <c r="A210" s="4"/>
      <c r="B210" s="1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</row>
    <row r="211" spans="1:39" ht="12">
      <c r="A211" s="4"/>
      <c r="B211" s="1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</row>
    <row r="212" spans="1:39" ht="12">
      <c r="A212" s="4"/>
      <c r="B212" s="1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</row>
    <row r="213" spans="1:39" ht="12">
      <c r="A213" s="4"/>
      <c r="B213" s="1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</row>
    <row r="214" spans="1:39" ht="12">
      <c r="A214" s="4"/>
      <c r="B214" s="1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</row>
    <row r="215" spans="1:39" ht="12">
      <c r="A215" s="4"/>
      <c r="B215" s="1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</row>
    <row r="216" spans="1:39" ht="12">
      <c r="A216" s="4"/>
      <c r="B216" s="1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</row>
    <row r="217" spans="1:39" ht="12">
      <c r="A217" s="4"/>
      <c r="B217" s="1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</row>
    <row r="218" spans="1:39" ht="12">
      <c r="A218" s="4"/>
      <c r="B218" s="1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</row>
    <row r="219" spans="1:39" ht="12">
      <c r="A219" s="4"/>
      <c r="B219" s="1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</row>
    <row r="220" spans="1:39" ht="12">
      <c r="A220" s="4"/>
      <c r="B220" s="1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</row>
    <row r="221" spans="1:39" ht="12">
      <c r="A221" s="4"/>
      <c r="B221" s="1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</row>
    <row r="222" spans="1:39" ht="12">
      <c r="A222" s="4"/>
      <c r="B222" s="1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</row>
    <row r="223" spans="1:39" ht="12">
      <c r="A223" s="4"/>
      <c r="B223" s="1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</row>
    <row r="224" spans="1:39" ht="12">
      <c r="A224" s="4"/>
      <c r="B224" s="1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</row>
    <row r="225" spans="1:39" ht="12">
      <c r="A225" s="4"/>
      <c r="B225" s="1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</row>
    <row r="226" spans="1:39" ht="12">
      <c r="A226" s="4"/>
      <c r="B226" s="1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</row>
    <row r="227" spans="1:39" ht="12">
      <c r="A227" s="4"/>
      <c r="B227" s="1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</row>
    <row r="228" spans="1:39" ht="12">
      <c r="A228" s="4"/>
      <c r="B228" s="1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</row>
    <row r="229" spans="1:39" ht="12">
      <c r="A229" s="4"/>
      <c r="B229" s="1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</row>
    <row r="230" spans="1:39" ht="12">
      <c r="A230" s="4"/>
      <c r="B230" s="1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</row>
    <row r="231" spans="1:39" ht="12">
      <c r="A231" s="4"/>
      <c r="B231" s="1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</row>
    <row r="232" spans="1:39" ht="12">
      <c r="A232" s="4"/>
      <c r="B232" s="1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</row>
    <row r="233" spans="1:39" ht="12">
      <c r="A233" s="4"/>
      <c r="B233" s="1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</row>
    <row r="234" spans="1:39" ht="12">
      <c r="A234" s="4"/>
      <c r="B234" s="1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</row>
    <row r="235" spans="1:39" ht="12">
      <c r="A235" s="4"/>
      <c r="B235" s="1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</row>
    <row r="236" spans="1:39" ht="12">
      <c r="A236" s="4"/>
      <c r="B236" s="1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</row>
    <row r="237" spans="1:39" ht="12">
      <c r="A237" s="4"/>
      <c r="B237" s="1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</row>
    <row r="238" spans="1:39" ht="12">
      <c r="A238" s="4"/>
      <c r="B238" s="1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</row>
    <row r="239" spans="1:39" ht="12">
      <c r="A239" s="4"/>
      <c r="B239" s="1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</row>
    <row r="240" spans="1:39" ht="12">
      <c r="A240" s="4"/>
      <c r="B240" s="1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</row>
    <row r="241" spans="1:39" ht="12">
      <c r="A241" s="4"/>
      <c r="B241" s="1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</row>
    <row r="242" spans="1:39" ht="12">
      <c r="A242" s="4"/>
      <c r="B242" s="1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</row>
    <row r="243" spans="1:39" ht="12">
      <c r="A243" s="4"/>
      <c r="B243" s="1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</row>
    <row r="244" spans="1:39" ht="12">
      <c r="A244" s="4"/>
      <c r="B244" s="1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</row>
    <row r="245" spans="1:39" ht="12">
      <c r="A245" s="4"/>
      <c r="B245" s="1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</row>
    <row r="246" spans="1:39" ht="12">
      <c r="A246" s="4"/>
      <c r="B246" s="1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</row>
    <row r="247" spans="1:39" ht="12">
      <c r="A247" s="4"/>
      <c r="B247" s="1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</row>
    <row r="248" spans="1:39" ht="12">
      <c r="A248" s="4"/>
      <c r="B248" s="1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</row>
    <row r="249" spans="1:39" ht="12">
      <c r="A249" s="4"/>
      <c r="B249" s="1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</row>
    <row r="250" spans="1:39" ht="12">
      <c r="A250" s="4"/>
      <c r="B250" s="1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</row>
    <row r="251" spans="1:39" ht="12">
      <c r="A251" s="4"/>
      <c r="B251" s="1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</row>
    <row r="252" spans="1:39" ht="12">
      <c r="A252" s="4"/>
      <c r="B252" s="1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</row>
    <row r="253" spans="1:39" ht="12">
      <c r="A253" s="4"/>
      <c r="B253" s="1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</row>
    <row r="254" spans="1:39" ht="12">
      <c r="A254" s="4"/>
      <c r="B254" s="1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</row>
    <row r="255" spans="1:39" ht="12">
      <c r="A255" s="4"/>
      <c r="B255" s="1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</row>
    <row r="256" spans="1:39" ht="12">
      <c r="A256" s="4"/>
      <c r="B256" s="1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</row>
    <row r="257" spans="1:39" ht="12">
      <c r="A257" s="4"/>
      <c r="B257" s="1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</row>
    <row r="258" spans="1:39" ht="12">
      <c r="A258" s="4"/>
      <c r="B258" s="1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</row>
    <row r="259" spans="1:39" ht="12">
      <c r="A259" s="4"/>
      <c r="B259" s="1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</row>
    <row r="260" spans="1:39" ht="12">
      <c r="A260" s="4"/>
      <c r="B260" s="1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</row>
    <row r="261" spans="1:39" ht="12">
      <c r="A261" s="4"/>
      <c r="B261" s="1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</row>
    <row r="262" spans="1:39" ht="12">
      <c r="A262" s="4"/>
      <c r="B262" s="1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</row>
    <row r="263" spans="1:39" ht="12">
      <c r="A263" s="4"/>
      <c r="B263" s="1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</row>
    <row r="264" spans="1:39" ht="12">
      <c r="A264" s="4"/>
      <c r="B264" s="1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</row>
    <row r="265" spans="1:39" ht="12">
      <c r="A265" s="4"/>
      <c r="B265" s="1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</row>
    <row r="266" spans="1:39" ht="12">
      <c r="A266" s="4"/>
      <c r="B266" s="1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</row>
    <row r="267" spans="1:39" ht="12">
      <c r="A267" s="4"/>
      <c r="B267" s="1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</row>
    <row r="268" spans="1:39" ht="12">
      <c r="A268" s="4"/>
      <c r="B268" s="1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</row>
    <row r="269" spans="1:39" ht="12">
      <c r="A269" s="4"/>
      <c r="B269" s="1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</row>
    <row r="270" spans="1:39" ht="12">
      <c r="A270" s="4"/>
      <c r="B270" s="1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</row>
    <row r="271" spans="1:39" ht="12">
      <c r="A271" s="4"/>
      <c r="B271" s="1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</row>
    <row r="272" spans="1:39" ht="12">
      <c r="A272" s="4"/>
      <c r="B272" s="1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</row>
    <row r="273" spans="1:39" ht="12">
      <c r="A273" s="4"/>
      <c r="B273" s="1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</row>
    <row r="274" spans="1:39" ht="12">
      <c r="A274" s="4"/>
      <c r="B274" s="1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</row>
    <row r="275" spans="1:39" ht="12">
      <c r="A275" s="4"/>
      <c r="B275" s="1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</row>
    <row r="276" spans="1:39" ht="12">
      <c r="A276" s="4"/>
      <c r="B276" s="1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</row>
    <row r="277" spans="1:39" ht="12">
      <c r="A277" s="4"/>
      <c r="B277" s="1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</row>
    <row r="278" spans="1:39" ht="12">
      <c r="A278" s="4"/>
      <c r="B278" s="1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</row>
    <row r="279" spans="1:39" ht="12">
      <c r="A279" s="4"/>
      <c r="B279" s="1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</row>
    <row r="280" spans="1:39" ht="12">
      <c r="A280" s="4"/>
      <c r="B280" s="1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</row>
    <row r="281" spans="1:39" ht="12">
      <c r="A281" s="4"/>
      <c r="B281" s="1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</row>
    <row r="282" spans="1:39" ht="12">
      <c r="A282" s="4"/>
      <c r="B282" s="1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</row>
    <row r="283" spans="1:39" ht="12">
      <c r="A283" s="4"/>
      <c r="B283" s="1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</row>
    <row r="284" spans="1:39" ht="12">
      <c r="A284" s="4"/>
      <c r="B284" s="1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</row>
    <row r="285" spans="1:39" ht="12">
      <c r="A285" s="4"/>
      <c r="B285" s="1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</row>
    <row r="286" spans="1:39" ht="12">
      <c r="A286" s="4"/>
      <c r="B286" s="1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</row>
    <row r="287" spans="1:39" ht="12">
      <c r="A287" s="4"/>
      <c r="B287" s="1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</row>
    <row r="288" spans="1:39" ht="12">
      <c r="A288" s="4"/>
      <c r="B288" s="1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</row>
    <row r="289" spans="1:39" ht="12">
      <c r="A289" s="4"/>
      <c r="B289" s="1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</row>
    <row r="290" spans="1:39" ht="12">
      <c r="A290" s="4"/>
      <c r="B290" s="1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</row>
    <row r="291" spans="1:39" ht="12">
      <c r="A291" s="4"/>
      <c r="B291" s="1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</row>
    <row r="292" spans="1:39" ht="12">
      <c r="A292" s="4"/>
      <c r="B292" s="1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</row>
    <row r="293" spans="1:39" ht="12">
      <c r="A293" s="4"/>
      <c r="B293" s="1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</row>
    <row r="294" spans="1:39" ht="12">
      <c r="A294" s="4"/>
      <c r="B294" s="1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</row>
    <row r="295" spans="1:39" ht="12">
      <c r="A295" s="4"/>
      <c r="B295" s="1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</row>
    <row r="296" spans="1:39" ht="12">
      <c r="A296" s="4"/>
      <c r="B296" s="1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</row>
    <row r="297" spans="1:39" ht="12">
      <c r="A297" s="4"/>
      <c r="B297" s="1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</row>
    <row r="298" spans="1:39" ht="12">
      <c r="A298" s="4"/>
      <c r="B298" s="1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</row>
    <row r="299" spans="1:39" ht="12">
      <c r="A299" s="4"/>
      <c r="B299" s="1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</row>
    <row r="300" spans="1:39" ht="12">
      <c r="A300" s="4"/>
      <c r="B300" s="1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</row>
    <row r="301" spans="1:39" ht="12">
      <c r="A301" s="4"/>
      <c r="B301" s="1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</row>
    <row r="302" spans="1:39" ht="12">
      <c r="A302" s="4"/>
      <c r="B302" s="1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</row>
    <row r="303" spans="1:39" ht="12">
      <c r="A303" s="4"/>
      <c r="B303" s="1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</row>
    <row r="304" spans="1:39" ht="12">
      <c r="A304" s="4"/>
      <c r="B304" s="1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</row>
    <row r="305" spans="1:39" ht="12">
      <c r="A305" s="4"/>
      <c r="B305" s="1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</row>
    <row r="306" spans="1:39" ht="12">
      <c r="A306" s="4"/>
      <c r="B306" s="1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</row>
    <row r="307" spans="1:39" ht="12">
      <c r="A307" s="4"/>
      <c r="B307" s="1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</row>
    <row r="308" spans="1:39" ht="12">
      <c r="A308" s="4"/>
      <c r="B308" s="1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</row>
    <row r="309" spans="1:39" ht="12">
      <c r="A309" s="4"/>
      <c r="B309" s="1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</row>
    <row r="310" spans="1:39" ht="12">
      <c r="A310" s="4"/>
      <c r="B310" s="1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</row>
    <row r="311" spans="1:39" ht="12">
      <c r="A311" s="4"/>
      <c r="B311" s="1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</row>
    <row r="312" spans="1:39" ht="12">
      <c r="A312" s="4"/>
      <c r="B312" s="1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</row>
    <row r="313" spans="1:39" ht="12">
      <c r="A313" s="4"/>
      <c r="B313" s="1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</row>
    <row r="314" spans="1:39" ht="12">
      <c r="A314" s="4"/>
      <c r="B314" s="1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</row>
    <row r="315" spans="1:39" ht="12">
      <c r="A315" s="4"/>
      <c r="B315" s="1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</row>
    <row r="316" spans="1:39" ht="12">
      <c r="A316" s="4"/>
      <c r="B316" s="1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</row>
    <row r="317" spans="1:39" ht="12">
      <c r="A317" s="4"/>
      <c r="B317" s="1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</row>
    <row r="318" spans="1:39" ht="12">
      <c r="A318" s="4"/>
      <c r="B318" s="1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</row>
    <row r="319" spans="1:39" ht="12">
      <c r="A319" s="4"/>
      <c r="B319" s="1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</row>
    <row r="320" spans="1:39" ht="12">
      <c r="A320" s="4"/>
      <c r="B320" s="1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</row>
    <row r="321" spans="1:39" ht="12">
      <c r="A321" s="4"/>
      <c r="B321" s="1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</row>
    <row r="322" spans="1:39" ht="12">
      <c r="A322" s="4"/>
      <c r="B322" s="1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</row>
    <row r="323" spans="1:39" ht="12">
      <c r="A323" s="4"/>
      <c r="B323" s="1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</row>
    <row r="324" spans="1:39" ht="12">
      <c r="A324" s="4"/>
      <c r="B324" s="1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</row>
    <row r="325" spans="1:39" ht="12">
      <c r="A325" s="4"/>
      <c r="B325" s="1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</row>
    <row r="326" spans="1:39" ht="12">
      <c r="A326" s="4"/>
      <c r="B326" s="1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</row>
    <row r="327" spans="1:39" ht="12">
      <c r="A327" s="4"/>
      <c r="B327" s="1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</row>
    <row r="328" spans="1:39" ht="12">
      <c r="A328" s="4"/>
      <c r="B328" s="1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</row>
    <row r="329" spans="1:39" ht="12">
      <c r="A329" s="4"/>
      <c r="B329" s="1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</row>
    <row r="330" spans="1:39" ht="12">
      <c r="A330" s="4"/>
      <c r="B330" s="1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</row>
    <row r="331" spans="1:39" ht="12">
      <c r="A331" s="4"/>
      <c r="B331" s="1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</row>
    <row r="332" spans="1:39" ht="12">
      <c r="A332" s="4"/>
      <c r="B332" s="1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</row>
    <row r="333" spans="1:39" ht="12">
      <c r="A333" s="4"/>
      <c r="B333" s="1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</row>
    <row r="334" spans="1:39" ht="12">
      <c r="A334" s="4"/>
      <c r="B334" s="1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</row>
    <row r="335" spans="1:39" ht="12">
      <c r="A335" s="4"/>
      <c r="B335" s="1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</row>
    <row r="336" spans="1:39" ht="12">
      <c r="A336" s="4"/>
      <c r="B336" s="1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</row>
    <row r="337" spans="1:39" ht="12">
      <c r="A337" s="4"/>
      <c r="B337" s="1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</row>
    <row r="338" spans="1:39" ht="12">
      <c r="A338" s="4"/>
      <c r="B338" s="1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</row>
    <row r="339" spans="1:39" ht="12">
      <c r="A339" s="4"/>
      <c r="B339" s="1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</row>
    <row r="340" spans="1:39" ht="12">
      <c r="A340" s="4"/>
      <c r="B340" s="1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</row>
    <row r="341" spans="1:39" ht="12">
      <c r="A341" s="4"/>
      <c r="B341" s="1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</row>
    <row r="342" spans="1:39" ht="12">
      <c r="A342" s="4"/>
      <c r="B342" s="1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</row>
    <row r="343" spans="1:39" ht="12">
      <c r="A343" s="4"/>
      <c r="B343" s="1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</row>
    <row r="344" spans="1:39" ht="12">
      <c r="A344" s="4"/>
      <c r="B344" s="1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</row>
    <row r="345" spans="1:39" ht="12">
      <c r="A345" s="4"/>
      <c r="B345" s="1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</row>
    <row r="346" spans="1:39" ht="12">
      <c r="A346" s="4"/>
      <c r="B346" s="1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</row>
    <row r="347" spans="1:39" ht="12">
      <c r="A347" s="4"/>
      <c r="B347" s="1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</row>
    <row r="348" spans="1:39" ht="12">
      <c r="A348" s="4"/>
      <c r="B348" s="1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</row>
    <row r="349" spans="1:39" ht="12">
      <c r="A349" s="4"/>
      <c r="B349" s="1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</row>
    <row r="350" spans="1:39" ht="12">
      <c r="A350" s="4"/>
      <c r="B350" s="1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</row>
    <row r="351" spans="1:39" ht="12">
      <c r="A351" s="4"/>
      <c r="B351" s="1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</row>
    <row r="352" spans="1:39" ht="12">
      <c r="A352" s="4"/>
      <c r="B352" s="1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</row>
    <row r="353" spans="1:39" ht="12">
      <c r="A353" s="4"/>
      <c r="B353" s="1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</row>
    <row r="354" spans="1:39" ht="12">
      <c r="A354" s="4"/>
      <c r="B354" s="1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</row>
    <row r="355" spans="1:39" ht="12">
      <c r="A355" s="4"/>
      <c r="B355" s="1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</row>
    <row r="356" spans="1:39" ht="12">
      <c r="A356" s="4"/>
      <c r="B356" s="1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</row>
    <row r="357" spans="1:39" ht="12">
      <c r="A357" s="4"/>
      <c r="B357" s="1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</row>
    <row r="358" spans="1:39" ht="12">
      <c r="A358" s="4"/>
      <c r="B358" s="1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</row>
    <row r="359" spans="1:39" ht="12">
      <c r="A359" s="4"/>
      <c r="B359" s="1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</row>
    <row r="360" spans="1:39" ht="12">
      <c r="A360" s="4"/>
      <c r="B360" s="1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</row>
    <row r="361" spans="1:39" ht="12">
      <c r="A361" s="4"/>
      <c r="B361" s="1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</row>
    <row r="362" spans="1:39" ht="12">
      <c r="A362" s="4"/>
      <c r="B362" s="1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</row>
    <row r="363" spans="1:39" ht="12">
      <c r="A363" s="4"/>
      <c r="B363" s="1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</row>
    <row r="364" spans="1:39" ht="12">
      <c r="A364" s="4"/>
      <c r="B364" s="1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</row>
    <row r="365" spans="1:39" ht="12">
      <c r="A365" s="4"/>
      <c r="B365" s="1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</row>
    <row r="366" spans="1:39" ht="12">
      <c r="A366" s="4"/>
      <c r="B366" s="1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</row>
    <row r="367" spans="1:39" ht="12">
      <c r="A367" s="4"/>
      <c r="B367" s="1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</row>
    <row r="368" spans="1:39" ht="12">
      <c r="A368" s="4"/>
      <c r="B368" s="1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</row>
    <row r="369" spans="1:39" ht="12">
      <c r="A369" s="4"/>
      <c r="B369" s="1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</row>
    <row r="370" spans="1:39" ht="12">
      <c r="A370" s="4"/>
      <c r="B370" s="1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</row>
    <row r="371" spans="1:39" ht="12">
      <c r="A371" s="4"/>
      <c r="B371" s="1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</row>
    <row r="372" spans="1:39" ht="12">
      <c r="A372" s="4"/>
      <c r="B372" s="1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</row>
    <row r="373" spans="1:39" ht="12">
      <c r="A373" s="4"/>
      <c r="B373" s="1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</row>
    <row r="374" spans="1:39" ht="12">
      <c r="A374" s="4"/>
      <c r="B374" s="1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</row>
    <row r="375" spans="1:39" ht="12">
      <c r="A375" s="4"/>
      <c r="B375" s="1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</row>
    <row r="376" spans="1:39" ht="12">
      <c r="A376" s="4"/>
      <c r="B376" s="1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</row>
    <row r="377" spans="1:39" ht="12">
      <c r="A377" s="4"/>
      <c r="B377" s="1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</row>
    <row r="378" spans="1:39" ht="12">
      <c r="A378" s="4"/>
      <c r="B378" s="1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</row>
    <row r="379" spans="1:39" ht="12">
      <c r="A379" s="4"/>
      <c r="B379" s="1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</row>
    <row r="380" spans="1:39" ht="12">
      <c r="A380" s="4"/>
      <c r="B380" s="1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</row>
    <row r="381" spans="1:39" ht="12">
      <c r="A381" s="4"/>
      <c r="B381" s="1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</row>
    <row r="382" spans="1:39" ht="12">
      <c r="A382" s="4"/>
      <c r="B382" s="1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</row>
    <row r="383" spans="1:39" ht="12">
      <c r="A383" s="4"/>
      <c r="B383" s="1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</row>
    <row r="384" spans="1:39" ht="12">
      <c r="A384" s="4"/>
      <c r="B384" s="1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</row>
    <row r="385" spans="1:39" ht="12">
      <c r="A385" s="4"/>
      <c r="B385" s="1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</row>
    <row r="386" spans="1:39" ht="12">
      <c r="A386" s="4"/>
      <c r="B386" s="1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</row>
    <row r="387" spans="1:39" ht="12">
      <c r="A387" s="4"/>
      <c r="B387" s="1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</row>
    <row r="388" spans="1:39" ht="12">
      <c r="A388" s="4"/>
      <c r="B388" s="1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</row>
    <row r="389" spans="1:39" ht="12">
      <c r="A389" s="4"/>
      <c r="B389" s="1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</row>
    <row r="390" spans="1:39" ht="12">
      <c r="A390" s="4"/>
      <c r="B390" s="1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</row>
    <row r="391" spans="1:39" ht="12">
      <c r="A391" s="4"/>
      <c r="B391" s="1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</row>
    <row r="392" spans="1:39" ht="12">
      <c r="A392" s="4"/>
      <c r="B392" s="1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</row>
    <row r="393" spans="1:39" ht="12">
      <c r="A393" s="4"/>
      <c r="B393" s="1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</row>
    <row r="394" spans="1:39" ht="12">
      <c r="A394" s="4"/>
      <c r="B394" s="1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</row>
    <row r="395" spans="1:39" ht="12">
      <c r="A395" s="4"/>
      <c r="B395" s="1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</row>
    <row r="396" spans="1:39" ht="12">
      <c r="A396" s="4"/>
      <c r="B396" s="1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</row>
    <row r="397" spans="1:39" ht="12">
      <c r="A397" s="4"/>
      <c r="B397" s="1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</row>
    <row r="398" spans="1:39" ht="12">
      <c r="A398" s="4"/>
      <c r="B398" s="1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</row>
    <row r="399" spans="1:22" ht="12">
      <c r="A399" s="4"/>
      <c r="B399" s="1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ht="12">
      <c r="A400" s="4"/>
      <c r="B400" s="1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12">
      <c r="A401" s="4"/>
      <c r="B401" s="1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12">
      <c r="A402" s="4"/>
      <c r="B402" s="1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12">
      <c r="A403" s="4"/>
      <c r="B403" s="1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12">
      <c r="A404" s="4"/>
      <c r="B404" s="1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12">
      <c r="A405" s="4"/>
      <c r="B405" s="1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12">
      <c r="A406" s="4"/>
      <c r="B406" s="1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12">
      <c r="A407" s="4"/>
      <c r="B407" s="1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12">
      <c r="A408" s="4"/>
      <c r="B408" s="1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ht="12">
      <c r="A409" s="4"/>
      <c r="B409" s="1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ht="12">
      <c r="A410" s="4"/>
      <c r="B410" s="1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ht="12">
      <c r="A411" s="4"/>
      <c r="B411" s="1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ht="12">
      <c r="A412" s="4"/>
      <c r="B412" s="1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12">
      <c r="A413" s="4"/>
      <c r="B413" s="1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12">
      <c r="A414" s="4"/>
      <c r="B414" s="1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12">
      <c r="A415" s="4"/>
      <c r="B415" s="1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12">
      <c r="A416" s="4"/>
      <c r="B416" s="1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12">
      <c r="A417" s="4"/>
      <c r="B417" s="1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12">
      <c r="A418" s="4"/>
      <c r="B418" s="1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12">
      <c r="A419" s="4"/>
      <c r="B419" s="1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12">
      <c r="A420" s="4"/>
      <c r="B420" s="1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12">
      <c r="A421" s="4"/>
      <c r="B421" s="1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12">
      <c r="A422" s="4"/>
      <c r="B422" s="1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12">
      <c r="A423" s="4"/>
      <c r="B423" s="1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12">
      <c r="A424" s="4"/>
      <c r="B424" s="1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12">
      <c r="A425" s="4"/>
      <c r="B425" s="1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12">
      <c r="A426" s="4"/>
      <c r="B426" s="1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12">
      <c r="A427" s="4"/>
      <c r="B427" s="1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12">
      <c r="A428" s="4"/>
      <c r="B428" s="1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12">
      <c r="A429" s="4"/>
      <c r="B429" s="1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12">
      <c r="A430" s="4"/>
      <c r="B430" s="1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12">
      <c r="A431" s="4"/>
      <c r="B431" s="1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12">
      <c r="A432" s="4"/>
      <c r="B432" s="1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12">
      <c r="A433" s="4"/>
      <c r="B433" s="1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12">
      <c r="A434" s="4"/>
      <c r="B434" s="1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12">
      <c r="A435" s="4"/>
      <c r="B435" s="1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12">
      <c r="A436" s="4"/>
      <c r="B436" s="1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12">
      <c r="A437" s="4"/>
      <c r="B437" s="1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12">
      <c r="A438" s="4"/>
      <c r="B438" s="1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12">
      <c r="A439" s="4"/>
      <c r="B439" s="1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12">
      <c r="A440" s="4"/>
      <c r="B440" s="1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12">
      <c r="A441" s="4"/>
      <c r="B441" s="1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12">
      <c r="A442" s="4"/>
      <c r="B442" s="1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12">
      <c r="A443" s="4"/>
      <c r="B443" s="1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12">
      <c r="A444" s="4"/>
      <c r="B444" s="1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12">
      <c r="A445" s="4"/>
      <c r="B445" s="1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12">
      <c r="A446" s="4"/>
      <c r="B446" s="1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12">
      <c r="A447" s="4"/>
      <c r="B447" s="1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12">
      <c r="A448" s="4"/>
      <c r="B448" s="1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12">
      <c r="A449" s="4"/>
      <c r="B449" s="1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12">
      <c r="A450" s="4"/>
      <c r="B450" s="1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12">
      <c r="A451" s="4"/>
      <c r="B451" s="1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12">
      <c r="A452" s="4"/>
      <c r="B452" s="1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12">
      <c r="A453" s="4"/>
      <c r="B453" s="1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12">
      <c r="A454" s="4"/>
      <c r="B454" s="1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12">
      <c r="A455" s="4"/>
      <c r="B455" s="1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12">
      <c r="A456" s="4"/>
      <c r="B456" s="1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12">
      <c r="A457" s="4"/>
      <c r="B457" s="1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12">
      <c r="A458" s="4"/>
      <c r="B458" s="1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12">
      <c r="A459" s="4"/>
      <c r="B459" s="1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12">
      <c r="A460" s="4"/>
      <c r="B460" s="1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ht="12">
      <c r="A461" s="4"/>
      <c r="B461" s="1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ht="12">
      <c r="A462" s="4"/>
      <c r="B462" s="1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ht="12">
      <c r="A463" s="4"/>
      <c r="B463" s="1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ht="12">
      <c r="A464" s="4"/>
      <c r="B464" s="1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ht="12">
      <c r="A465" s="4"/>
      <c r="B465" s="1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ht="12">
      <c r="A466" s="4"/>
      <c r="B466" s="1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ht="12">
      <c r="A467" s="4"/>
      <c r="B467" s="1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ht="12">
      <c r="A468" s="4"/>
      <c r="B468" s="1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ht="12">
      <c r="A469" s="4"/>
      <c r="B469" s="1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ht="12">
      <c r="A470" s="4"/>
      <c r="B470" s="1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ht="12">
      <c r="A471" s="4"/>
      <c r="B471" s="1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ht="12">
      <c r="A472" s="4"/>
      <c r="B472" s="1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ht="12">
      <c r="A473" s="4"/>
      <c r="B473" s="1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ht="12">
      <c r="A474" s="4"/>
      <c r="B474" s="1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ht="12">
      <c r="A475" s="4"/>
      <c r="B475" s="1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ht="12">
      <c r="A476" s="4"/>
      <c r="B476" s="1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ht="12">
      <c r="A477" s="4"/>
      <c r="B477" s="1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ht="12">
      <c r="A478" s="4"/>
      <c r="B478" s="1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ht="12">
      <c r="A479" s="4"/>
      <c r="B479" s="1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ht="12">
      <c r="A480" s="4"/>
      <c r="B480" s="1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ht="12">
      <c r="A481" s="4"/>
      <c r="B481" s="1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ht="12">
      <c r="A482" s="4"/>
      <c r="B482" s="1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ht="12">
      <c r="A483" s="4"/>
      <c r="B483" s="1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ht="12">
      <c r="A484" s="4"/>
      <c r="B484" s="1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ht="12">
      <c r="A485" s="4"/>
      <c r="B485" s="1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ht="12">
      <c r="A486" s="4"/>
      <c r="B486" s="1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ht="12">
      <c r="A487" s="4"/>
      <c r="B487" s="1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ht="12">
      <c r="A488" s="4"/>
      <c r="B488" s="1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ht="12">
      <c r="A489" s="4"/>
      <c r="B489" s="1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ht="12">
      <c r="A490" s="4"/>
      <c r="B490" s="1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ht="12">
      <c r="A491" s="4"/>
      <c r="B491" s="1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ht="12">
      <c r="A492" s="4"/>
      <c r="B492" s="1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ht="12">
      <c r="A493" s="4"/>
      <c r="B493" s="1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ht="12">
      <c r="A494" s="4"/>
      <c r="B494" s="1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ht="12">
      <c r="A495" s="4"/>
      <c r="B495" s="1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ht="12">
      <c r="A496" s="4"/>
      <c r="B496" s="1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ht="12">
      <c r="A497" s="4"/>
      <c r="B497" s="1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ht="12">
      <c r="A498" s="4"/>
      <c r="B498" s="1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ht="12">
      <c r="A499" s="4"/>
      <c r="B499" s="1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ht="12">
      <c r="A500" s="4"/>
      <c r="B500" s="1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ht="12">
      <c r="A501" s="4"/>
      <c r="B501" s="1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ht="12">
      <c r="A502" s="4"/>
      <c r="B502" s="1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ht="12">
      <c r="A503" s="4"/>
      <c r="B503" s="1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ht="12">
      <c r="A504" s="4"/>
      <c r="B504" s="1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ht="12">
      <c r="A505" s="4"/>
      <c r="B505" s="1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ht="12">
      <c r="A506" s="4"/>
      <c r="B506" s="1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ht="12">
      <c r="A507" s="4"/>
      <c r="B507" s="1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ht="12">
      <c r="A508" s="4"/>
      <c r="B508" s="1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ht="12">
      <c r="A509" s="4"/>
      <c r="B509" s="1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ht="12">
      <c r="A510" s="4"/>
      <c r="B510" s="1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ht="12">
      <c r="A511" s="4"/>
      <c r="B511" s="1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ht="12">
      <c r="A512" s="4"/>
      <c r="B512" s="1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ht="12">
      <c r="A513" s="4"/>
      <c r="B513" s="1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ht="12">
      <c r="A514" s="4"/>
      <c r="B514" s="1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ht="12">
      <c r="A515" s="4"/>
      <c r="B515" s="1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ht="12">
      <c r="A516" s="4"/>
      <c r="B516" s="1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ht="12">
      <c r="A517" s="4"/>
      <c r="B517" s="1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ht="12">
      <c r="A518" s="4"/>
      <c r="B518" s="1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ht="12">
      <c r="A519" s="4"/>
      <c r="B519" s="1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ht="12">
      <c r="A520" s="4"/>
      <c r="B520" s="1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ht="12">
      <c r="A521" s="4"/>
      <c r="B521" s="1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ht="12">
      <c r="A522" s="4"/>
      <c r="B522" s="1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ht="12">
      <c r="A523" s="4"/>
      <c r="B523" s="1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ht="12">
      <c r="A524" s="4"/>
      <c r="B524" s="1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ht="12">
      <c r="A525" s="4"/>
      <c r="B525" s="1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ht="12">
      <c r="A526" s="4"/>
      <c r="B526" s="1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ht="12">
      <c r="A527" s="4"/>
      <c r="B527" s="1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ht="12">
      <c r="A528" s="4"/>
      <c r="B528" s="1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ht="12">
      <c r="A529" s="4"/>
      <c r="B529" s="1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ht="12">
      <c r="A530" s="4"/>
      <c r="B530" s="1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ht="12">
      <c r="A531" s="4"/>
      <c r="B531" s="1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ht="12">
      <c r="A532" s="4"/>
      <c r="B532" s="1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ht="12">
      <c r="A533" s="4"/>
      <c r="B533" s="1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ht="12">
      <c r="A534" s="4"/>
      <c r="B534" s="1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ht="12">
      <c r="A535" s="4"/>
      <c r="B535" s="1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ht="12">
      <c r="A536" s="4"/>
      <c r="B536" s="1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ht="12">
      <c r="A537" s="4"/>
      <c r="B537" s="1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ht="12">
      <c r="A538" s="4"/>
      <c r="B538" s="1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ht="12">
      <c r="A539" s="4"/>
      <c r="B539" s="1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ht="12">
      <c r="A540" s="4"/>
      <c r="B540" s="1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ht="12">
      <c r="A541" s="4"/>
      <c r="B541" s="1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ht="12">
      <c r="A542" s="4"/>
      <c r="B542" s="1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ht="12">
      <c r="A543" s="4"/>
      <c r="B543" s="1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ht="12">
      <c r="A544" s="4"/>
      <c r="B544" s="1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ht="12">
      <c r="A545" s="4"/>
      <c r="B545" s="1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</sheetData>
  <sheetProtection/>
  <mergeCells count="33">
    <mergeCell ref="H147:H148"/>
    <mergeCell ref="I147:I148"/>
    <mergeCell ref="A147:A148"/>
    <mergeCell ref="C147:C148"/>
    <mergeCell ref="D147:D148"/>
    <mergeCell ref="E147:E148"/>
    <mergeCell ref="F147:F148"/>
    <mergeCell ref="G147:G148"/>
    <mergeCell ref="A1:R1"/>
    <mergeCell ref="A2:R2"/>
    <mergeCell ref="A4:R4"/>
    <mergeCell ref="R9:R11"/>
    <mergeCell ref="C10:C11"/>
    <mergeCell ref="D10:G10"/>
    <mergeCell ref="H10:H11"/>
    <mergeCell ref="A3:Q3"/>
    <mergeCell ref="N10:Q10"/>
    <mergeCell ref="A5:Q5"/>
    <mergeCell ref="P8:Q8"/>
    <mergeCell ref="A9:A11"/>
    <mergeCell ref="B9:B11"/>
    <mergeCell ref="C9:Q9"/>
    <mergeCell ref="I10:L10"/>
    <mergeCell ref="M10:M11"/>
    <mergeCell ref="R147:R148"/>
    <mergeCell ref="Q147:Q148"/>
    <mergeCell ref="J147:J148"/>
    <mergeCell ref="K147:K148"/>
    <mergeCell ref="L147:L148"/>
    <mergeCell ref="M147:M148"/>
    <mergeCell ref="P147:P148"/>
    <mergeCell ref="N147:N148"/>
    <mergeCell ref="O147:O148"/>
  </mergeCells>
  <printOptions/>
  <pageMargins left="0.97" right="0" top="0.15748031496062992" bottom="0.15748031496062992" header="0" footer="0"/>
  <pageSetup horizontalDpi="600" verticalDpi="600" orientation="landscape" paperSize="9" scale="63" r:id="rId1"/>
  <rowBreaks count="3" manualBreakCount="3">
    <brk id="123" max="17" man="1"/>
    <brk id="135" max="17" man="1"/>
    <brk id="15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2015-02-06T07:16:21Z</cp:lastPrinted>
  <dcterms:created xsi:type="dcterms:W3CDTF">2006-09-28T05:33:49Z</dcterms:created>
  <dcterms:modified xsi:type="dcterms:W3CDTF">2015-02-09T09:17:16Z</dcterms:modified>
  <cp:category/>
  <cp:version/>
  <cp:contentType/>
  <cp:contentStatus/>
</cp:coreProperties>
</file>